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5" activeTab="7"/>
  </bookViews>
  <sheets>
    <sheet name="venituri" sheetId="1" r:id="rId1"/>
    <sheet name="Venituri proprii" sheetId="2" r:id="rId2"/>
    <sheet name="ambulatoriu" sheetId="3" r:id="rId3"/>
    <sheet name="Spital+Paraclinice" sheetId="4" r:id="rId4"/>
    <sheet name="SPITALIZARE ZI" sheetId="5" r:id="rId5"/>
    <sheet name="CONSILIUL LOCAL" sheetId="6" r:id="rId6"/>
    <sheet name="REZIDENTI" sheetId="7" r:id="rId7"/>
    <sheet name="centralizator" sheetId="8" r:id="rId8"/>
  </sheets>
  <definedNames>
    <definedName name="_xlnm.Print_Area" localSheetId="2">'ambulatoriu'!$A$1:$I$110</definedName>
    <definedName name="_xlnm.Print_Area" localSheetId="7">'centralizator'!$A$1:$I$108</definedName>
    <definedName name="_xlnm.Print_Area" localSheetId="5">'CONSILIUL LOCAL'!$A$1:$I$109</definedName>
    <definedName name="_xlnm.Print_Area" localSheetId="6">'REZIDENTI'!$A$1:$I$109</definedName>
    <definedName name="_xlnm.Print_Area" localSheetId="3">'Spital+Paraclinice'!$A$1:$I$108</definedName>
    <definedName name="_xlnm.Print_Area" localSheetId="4">'SPITALIZARE ZI'!$A$1:$I$109</definedName>
    <definedName name="_xlnm.Print_Area" localSheetId="0">'venituri'!$A$1:$J$163</definedName>
    <definedName name="_xlnm.Print_Area" localSheetId="1">'Venituri proprii'!$A$1:$I$110</definedName>
  </definedNames>
  <calcPr fullCalcOnLoad="1"/>
</workbook>
</file>

<file path=xl/sharedStrings.xml><?xml version="1.0" encoding="utf-8"?>
<sst xmlns="http://schemas.openxmlformats.org/spreadsheetml/2006/main" count="1550" uniqueCount="231">
  <si>
    <t>SPITALUL DE BOLI CRONICE SMEENI</t>
  </si>
  <si>
    <t>APROBAT,</t>
  </si>
  <si>
    <t>SOSEAUA PRINCIPALA NR 991</t>
  </si>
  <si>
    <t>CONSILIUL LOCAL SMEENI</t>
  </si>
  <si>
    <t>JUDETUL BUZAU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</si>
  <si>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</si>
  <si>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BUGETUL DE VENITURI SI CHELTUIELI  2012</t>
  </si>
  <si>
    <t>AVIZAT CJAS BUZAU</t>
  </si>
  <si>
    <t xml:space="preserve">VENITURI </t>
  </si>
  <si>
    <t xml:space="preserve"> LEI </t>
  </si>
  <si>
    <t>Nr.           crt</t>
  </si>
  <si>
    <t>Capitol</t>
  </si>
  <si>
    <t>Subcap</t>
  </si>
  <si>
    <t>Paragraf</t>
  </si>
  <si>
    <t>Denumirea indicatorilor</t>
  </si>
  <si>
    <t>AN 2012</t>
  </si>
  <si>
    <t>TRIM I</t>
  </si>
  <si>
    <t>TRIM II</t>
  </si>
  <si>
    <t>TRIM III</t>
  </si>
  <si>
    <t>TRIM IV</t>
  </si>
  <si>
    <t>A. TOTAL VENITURI PROPRII</t>
  </si>
  <si>
    <t>I. VENITURI CURENTE</t>
  </si>
  <si>
    <t xml:space="preserve">C. VENITURI NEFISCALE </t>
  </si>
  <si>
    <t>30,10</t>
  </si>
  <si>
    <t xml:space="preserve"> C1 VENITURI DIN PROPRIETATE</t>
  </si>
  <si>
    <t>05</t>
  </si>
  <si>
    <t>Venituri din concesiuni şi închirieri</t>
  </si>
  <si>
    <t>Alte venituri din proprietate</t>
  </si>
  <si>
    <t>C2 VÂNZĂRI DE BUNURI ŞI SERVICII</t>
  </si>
  <si>
    <t>33.10</t>
  </si>
  <si>
    <t>VENITURI DIN PRESTĂRI DE SERVICII ŞI ALTE ACTIVITĂŢI</t>
  </si>
  <si>
    <t>Venituri din prestări de servicii</t>
  </si>
  <si>
    <t>Venituri din valorificarea produselor obţinute din activitatea proprie sau anexă</t>
  </si>
  <si>
    <t>Venituri din cercetare</t>
  </si>
  <si>
    <t>21.1</t>
  </si>
  <si>
    <t>Venituri din contractele cu casele de asigurări de sănătate *)</t>
  </si>
  <si>
    <t>21.2</t>
  </si>
  <si>
    <t>Venituri din cntractele cu casle de asigurari/ PARACLINICE</t>
  </si>
  <si>
    <t>21.3</t>
  </si>
  <si>
    <t>Venituri din contractele cu casele de asigurări/AMBULATORIU *)</t>
  </si>
  <si>
    <t>21.4</t>
  </si>
  <si>
    <t>Venituri din contractele cu casele de asigurări/Spitaliz de zi *)</t>
  </si>
  <si>
    <t>30</t>
  </si>
  <si>
    <t>Venituri din contractele incheiate cu DSP din sume alocate de la bugetul de stat</t>
  </si>
  <si>
    <t>31</t>
  </si>
  <si>
    <t>Venituri din contractele incheiate cu DSP din sume alocate din veniturile propriiale Ministerului Sanatatii</t>
  </si>
  <si>
    <t>32</t>
  </si>
  <si>
    <t>Venituri din contractele incheiate cu Institutele de medicina legala din sumele alocate de la bugetul de stat</t>
  </si>
  <si>
    <t>Venituri din servicii medicale spitalicesti</t>
  </si>
  <si>
    <t>Venituri din servicii medicale ambulatoriu de specialitate</t>
  </si>
  <si>
    <t>Venituri din program de sanatate</t>
  </si>
  <si>
    <t>Alte venituri din prestări de servicii şi alte activităţi **)</t>
  </si>
  <si>
    <t>37.10</t>
  </si>
  <si>
    <t>TRANSFERURI VOLUNTARE ALTELE DECÂT SUBVENŢIILE</t>
  </si>
  <si>
    <t>01</t>
  </si>
  <si>
    <t>Donaţii şi sponsorizări</t>
  </si>
  <si>
    <t>Alte transferuri voluntare</t>
  </si>
  <si>
    <t>II. VENITURI DIN CAPITAL</t>
  </si>
  <si>
    <t>39.10</t>
  </si>
  <si>
    <t>VENITURI DIN VALORIFICAREA UNOR BUNURI</t>
  </si>
  <si>
    <t>Venituri din valorificarea unor bunuri ale instituţiilor publice</t>
  </si>
  <si>
    <t>04</t>
  </si>
  <si>
    <t>Venituri din privatizare</t>
  </si>
  <si>
    <t>Alte venituri din valorificarea unor bunuri</t>
  </si>
  <si>
    <t>40.10</t>
  </si>
  <si>
    <t>OPERATIUNI FINANCIARE</t>
  </si>
  <si>
    <t>16</t>
  </si>
  <si>
    <t>Imprumuturi din bugetul de stat pentru unitati sanitare</t>
  </si>
  <si>
    <t>IV. SUBVENŢII</t>
  </si>
  <si>
    <t>42.10</t>
  </si>
  <si>
    <t>Subvenţii de la bugetul de stat</t>
  </si>
  <si>
    <t>Subvenţii de la bugetul de stat pentru spitale</t>
  </si>
  <si>
    <t>Programe naţionale de sănătate</t>
  </si>
  <si>
    <t xml:space="preserve">Investiţii, in condiţiile legii </t>
  </si>
  <si>
    <t>Reparaţii capitale</t>
  </si>
  <si>
    <t xml:space="preserve">Acţiuni sanitare </t>
  </si>
  <si>
    <t>Aparatură medicală si echipamente de comunicatii in urgenta</t>
  </si>
  <si>
    <t>Alte cheltuieli</t>
  </si>
  <si>
    <t>43.10</t>
  </si>
  <si>
    <t>Subvenţii de la alte administraţii</t>
  </si>
  <si>
    <t>09</t>
  </si>
  <si>
    <t xml:space="preserve">Sume alocate din  bugetul constituit din contribuţiile instituite pentru combaterea consumului excesiv  pentru  produse din tutun si alcool </t>
  </si>
  <si>
    <t>Infrastructură sanitară</t>
  </si>
  <si>
    <t>Dotari</t>
  </si>
  <si>
    <t>10</t>
  </si>
  <si>
    <t>Subventii din bugetele locale pentru spitale</t>
  </si>
  <si>
    <t xml:space="preserve">Bunuri si servicii </t>
  </si>
  <si>
    <t>45.10</t>
  </si>
  <si>
    <t xml:space="preserve">Sume primite de la UE in cadrul platilor efectuate </t>
  </si>
  <si>
    <t>C)  Din anul precedent pentru echilibrarea bugetului in anul curent</t>
  </si>
  <si>
    <t>.01.</t>
  </si>
  <si>
    <t>Cheltuieli salariale in bani</t>
  </si>
  <si>
    <t>.01</t>
  </si>
  <si>
    <t>Salarii de baza</t>
  </si>
  <si>
    <t>.02</t>
  </si>
  <si>
    <t>Salarii de merit</t>
  </si>
  <si>
    <t>.03</t>
  </si>
  <si>
    <t>Indemnizatii de conducere</t>
  </si>
  <si>
    <t>.04</t>
  </si>
  <si>
    <t>Spor de vechime</t>
  </si>
  <si>
    <t>.05</t>
  </si>
  <si>
    <t>Sporuri pentru conditii de munca</t>
  </si>
  <si>
    <t>.06</t>
  </si>
  <si>
    <t>Alte sporuri</t>
  </si>
  <si>
    <t>.07</t>
  </si>
  <si>
    <t>Ore suplimentare</t>
  </si>
  <si>
    <t>.08</t>
  </si>
  <si>
    <t>Fond de premii</t>
  </si>
  <si>
    <t>.09</t>
  </si>
  <si>
    <t>Prima de vacanta</t>
  </si>
  <si>
    <t>.10</t>
  </si>
  <si>
    <t>Fond pentru posturi ocupate prin cumul</t>
  </si>
  <si>
    <t>.11</t>
  </si>
  <si>
    <t>Fond aferent platii cu ora</t>
  </si>
  <si>
    <t>.12</t>
  </si>
  <si>
    <t>Indemnizatii platite unor persoane din afara unitatii</t>
  </si>
  <si>
    <t>.13</t>
  </si>
  <si>
    <t>Indemnizatii de delegare</t>
  </si>
  <si>
    <t>.14</t>
  </si>
  <si>
    <t>Indemnizatii de detasare</t>
  </si>
  <si>
    <t>.15</t>
  </si>
  <si>
    <t>Alocatii pentru transportul la si de la locul de munca</t>
  </si>
  <si>
    <t>.16</t>
  </si>
  <si>
    <t>Alocatii pentru locuinte</t>
  </si>
  <si>
    <t>Alte drepturi salariale in bani</t>
  </si>
  <si>
    <t>Cheltuieli salariale in natura</t>
  </si>
  <si>
    <t>Tichete de masa</t>
  </si>
  <si>
    <t>Norme de hrana</t>
  </si>
  <si>
    <t>Uniforme si echipament obligatoriu</t>
  </si>
  <si>
    <t>Alte drepturi salariale in natura</t>
  </si>
  <si>
    <t xml:space="preserve">Contributii </t>
  </si>
  <si>
    <t>Contributii pentru asigurari sociale de stat</t>
  </si>
  <si>
    <t>Contributii pentru asigurarile de somaj</t>
  </si>
  <si>
    <t>Contributii pentru asigurarile sociale de sanatate</t>
  </si>
  <si>
    <t>Contributii de asigurari pentru accidente de munca si boli profesionale</t>
  </si>
  <si>
    <t>Prime de asigurare viata platite de angajator pentru angajati</t>
  </si>
  <si>
    <t>Contributii pentru concedii si indemnizatii</t>
  </si>
  <si>
    <t>Contributii la Fondul de garantare a creantelor salariale</t>
  </si>
  <si>
    <t>20 TITLUL II BUNURI SI SERVICII</t>
  </si>
  <si>
    <t>Furnituri de birou</t>
  </si>
  <si>
    <t>Materiale de curatenie</t>
  </si>
  <si>
    <t>Iluminat, incalzit si forta motrica</t>
  </si>
  <si>
    <t>Apa, canal si salubritate</t>
  </si>
  <si>
    <t>Carburanti si lubrifianti</t>
  </si>
  <si>
    <t>Piese de schimb</t>
  </si>
  <si>
    <t xml:space="preserve">Transport  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</si>
  <si>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</si>
  <si>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</si>
  <si>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</si>
  <si>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</si>
  <si>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</si>
  <si>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</si>
  <si>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</si>
  <si>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</si>
  <si>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 xml:space="preserve">Medicamente </t>
  </si>
  <si>
    <t xml:space="preserve">Materiale sanitare </t>
  </si>
  <si>
    <t>Reactivi</t>
  </si>
  <si>
    <t>Dezinfectanti</t>
  </si>
  <si>
    <t>Bunuri de natura obiectelor de inventar</t>
  </si>
  <si>
    <t xml:space="preserve">Uniforme si echipament </t>
  </si>
  <si>
    <t>Lenjerie si accesorii de pat</t>
  </si>
  <si>
    <t>Alte obiecte de inventar</t>
  </si>
  <si>
    <t>Deplasari, detasari, transferari</t>
  </si>
  <si>
    <t>Deplasari interne, detasari, transferari</t>
  </si>
  <si>
    <t>Deplasari in strainatate</t>
  </si>
  <si>
    <t>Materiale de laborator</t>
  </si>
  <si>
    <t>Cercetare - dezvoltare</t>
  </si>
  <si>
    <t>Carti, publicatii si materiale documentare</t>
  </si>
  <si>
    <t>Consultanta si expertiza</t>
  </si>
  <si>
    <t>Pregatire profesionala</t>
  </si>
  <si>
    <t>Protectia muncii</t>
  </si>
  <si>
    <t>Cheltuieli judiciare si extrajudiciare pentru interesele statului</t>
  </si>
  <si>
    <t>Tichete cadou</t>
  </si>
  <si>
    <t>Programe de sanatate, total din care:*)</t>
  </si>
  <si>
    <r>
      <t xml:space="preserve"> </t>
    </r>
    <r>
      <rPr>
        <sz val="8"/>
        <color indexed="12"/>
        <rFont val="Arial"/>
        <family val="2"/>
      </rPr>
      <t>TBC</t>
    </r>
    <r>
      <rPr>
        <sz val="8"/>
        <rFont val="Arial"/>
        <family val="2"/>
      </rPr>
      <t xml:space="preserve">  Tratamentul bolnavilor cu tuberculoza</t>
    </r>
  </si>
  <si>
    <r>
      <t xml:space="preserve"> Cardiologie</t>
    </r>
    <r>
      <rPr>
        <sz val="8"/>
        <rFont val="Arial"/>
        <family val="2"/>
      </rPr>
      <t xml:space="preserve"> Tratamentul bolnavilor cu afectiuni cardiovasculare prin chirurgie cardiovasculara si prin cardiologie interventionala si electrofiziologie</t>
    </r>
  </si>
  <si>
    <r>
      <t>Talasemie</t>
    </r>
    <r>
      <rPr>
        <sz val="8"/>
        <rFont val="Arial"/>
        <family val="2"/>
      </rPr>
      <t xml:space="preserve"> Tratamentul accidentelor hemoragice ale bolnavilor cu hemofilie si tratamentul cu chelatori de fier al bolnavilor cu talasemie</t>
    </r>
  </si>
  <si>
    <r>
      <t>Ortopedie</t>
    </r>
    <r>
      <rPr>
        <sz val="8"/>
        <rFont val="Arial"/>
        <family val="2"/>
      </rPr>
      <t xml:space="preserve"> Tratamentul prin endoprotezare al bolnavilor cu afectiuni articulare preexistente sau dobandite</t>
    </r>
  </si>
  <si>
    <r>
      <t>Endocrinologie</t>
    </r>
    <r>
      <rPr>
        <sz val="8"/>
        <rFont val="Arial"/>
        <family val="2"/>
      </rPr>
      <t xml:space="preserve"> Tratamentul bolnavilor cu osteoporoza si tratamentul bolnavilor cu gusa datorata carentei de iod</t>
    </r>
  </si>
  <si>
    <r>
      <t>Neurologie</t>
    </r>
    <r>
      <rPr>
        <sz val="8"/>
        <rFont val="Arial"/>
        <family val="2"/>
      </rPr>
      <t xml:space="preserve"> Tratamentul bolnavilor cu boli neurologice: scleroza multipla, AVC</t>
    </r>
  </si>
  <si>
    <r>
      <t>Transplant</t>
    </r>
    <r>
      <rPr>
        <sz val="8"/>
        <rFont val="Arial"/>
        <family val="2"/>
      </rPr>
      <t xml:space="preserve"> Tratamentul prin transplant al bolnavilor cu organe aflate in insuficienta cronica ireversibila si inlocuirea tesuturilor nefunctionale</t>
    </r>
  </si>
  <si>
    <r>
      <t xml:space="preserve">Hemodilaliza </t>
    </r>
    <r>
      <rPr>
        <sz val="8"/>
        <rFont val="Arial"/>
        <family val="2"/>
      </rPr>
      <t>Servicii medicale de hemodializa si dializa peritoneala</t>
    </r>
  </si>
  <si>
    <r>
      <t>Oncologie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Tratamentul bolnavilor cu afectiuni oncologice</t>
    </r>
  </si>
  <si>
    <r>
      <t>Diabet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Tratamentul bolnavilor cu diabet zaharat</t>
    </r>
  </si>
  <si>
    <r>
      <t>HIV/ Sida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Tratamentul persoanelor cu infectie HIV/SIDA si tratamentul postexpunere</t>
    </r>
  </si>
  <si>
    <t>Reclama si publicitate</t>
  </si>
  <si>
    <t>Prime de asigurare non-viata</t>
  </si>
  <si>
    <t>Chirii</t>
  </si>
  <si>
    <t>Executarea silita a creantelor bugetare</t>
  </si>
  <si>
    <t>Alte cheltuieli cu bunuri si servicii</t>
  </si>
  <si>
    <t>70. CHELTUIELI DE CAPITAL</t>
  </si>
  <si>
    <t>71. TITLUL X ACTIVE NEFINANCIARE</t>
  </si>
  <si>
    <t>Active fixe ( inclusiv reparatii capitale )</t>
  </si>
  <si>
    <t>Constructii</t>
  </si>
  <si>
    <t>Masini, echipamente si mijloace de transport</t>
  </si>
  <si>
    <t>Mobilier, aparatura birotica si alte active corporale</t>
  </si>
  <si>
    <t>.30</t>
  </si>
  <si>
    <t>Alte active fixe ( inclusiv reparatii capitale )</t>
  </si>
  <si>
    <t>Manager,</t>
  </si>
  <si>
    <t>Director financiar -contabil,</t>
  </si>
  <si>
    <t>Bioing.Drd.Marilena Girban</t>
  </si>
  <si>
    <t>Ec. Boiangiu Aurelia</t>
  </si>
  <si>
    <t xml:space="preserve">                                                                           </t>
  </si>
  <si>
    <t xml:space="preserve">                 BUGET DE VENITURI SI CHELTUIELI  2012</t>
  </si>
  <si>
    <t>VENITURI PROPRII -  2012</t>
  </si>
  <si>
    <t>LEI</t>
  </si>
  <si>
    <t>Subcap. alin.</t>
  </si>
  <si>
    <t>Titlu art.</t>
  </si>
  <si>
    <t>Alin.</t>
  </si>
  <si>
    <t>Prevederi aprobate an 2010</t>
  </si>
  <si>
    <t>Prevedere trimestrul       I</t>
  </si>
  <si>
    <t>Prevedere trimestrul      II</t>
  </si>
  <si>
    <t>Prevedere trimestrul        III</t>
  </si>
  <si>
    <t>Prevedere trimestrul IV</t>
  </si>
  <si>
    <t>II. CHELTUIELI - TOTAL</t>
  </si>
  <si>
    <t>CHELTUIELI CURENTE</t>
  </si>
  <si>
    <t xml:space="preserve"> 10 TITLUL I CHELTUIELI DE PERSONAL</t>
  </si>
  <si>
    <t>Director financiar-contabil,</t>
  </si>
  <si>
    <t>Bioing. Drd. Girban Marilena</t>
  </si>
  <si>
    <t>BUGET DE VENITURI SI CHELTUIELI 2012</t>
  </si>
  <si>
    <t>AMBULATORIU -  2012</t>
  </si>
  <si>
    <t>BUGET DE VENITURI SI CHELTUIELI  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</si>
  <si>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</si>
  <si>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SPITALIZARE DE ZI 2012</t>
  </si>
  <si>
    <t>CONSILIUL LOCAL  -  2012</t>
  </si>
  <si>
    <t>MEDIC REZIDENT  -  2012</t>
  </si>
  <si>
    <t xml:space="preserve">CENTRALIZATOR   </t>
  </si>
  <si>
    <t>Director financiar-contabil</t>
  </si>
  <si>
    <t>Bioing. Girban Marilena</t>
  </si>
  <si>
    <t xml:space="preserve">CENTRALIZATOR ASIST. MEDICALA DE SPIT.+PARACLINICE </t>
  </si>
  <si>
    <t>si SPITALIZARE DE ZI - 2012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</si>
</sst>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/yy"/>
    <numFmt numFmtId="165" formatCode="_-* #,##0.00\ _L_E_I_-;\-* #,##0.00\ _L_E_I_-;_-* \-??\ _L_E_I_-;_-@_-"/>
  </numFmts>
  <fonts count="20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4" fontId="12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/>
    </xf>
    <xf numFmtId="3" fontId="15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/>
    </xf>
    <xf numFmtId="0" fontId="15" fillId="0" borderId="1" xfId="0" applyFont="1" applyFill="1" applyBorder="1" applyAlignment="1">
      <alignment/>
    </xf>
    <xf numFmtId="3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 horizontal="left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wrapText="1"/>
    </xf>
    <xf numFmtId="3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 horizontal="justify" wrapText="1"/>
    </xf>
    <xf numFmtId="3" fontId="6" fillId="0" borderId="1" xfId="0" applyNumberFormat="1" applyFont="1" applyBorder="1" applyAlignment="1">
      <alignment horizontal="justify" vertical="center" wrapText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/>
    </xf>
    <xf numFmtId="3" fontId="16" fillId="3" borderId="1" xfId="19" applyNumberFormat="1" applyFont="1" applyFill="1" applyBorder="1" applyAlignment="1" applyProtection="1">
      <alignment vertical="center" wrapText="1"/>
      <protection/>
    </xf>
    <xf numFmtId="0" fontId="15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3" fontId="16" fillId="2" borderId="1" xfId="19" applyNumberFormat="1" applyFont="1" applyFill="1" applyBorder="1" applyAlignment="1" applyProtection="1">
      <alignment vertical="center" wrapText="1"/>
      <protection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165" fontId="15" fillId="0" borderId="0" xfId="15" applyFont="1" applyFill="1" applyBorder="1" applyAlignment="1" applyProtection="1">
      <alignment/>
      <protection/>
    </xf>
    <xf numFmtId="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5" fontId="6" fillId="0" borderId="0" xfId="15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165" fontId="6" fillId="0" borderId="0" xfId="15" applyFont="1" applyFill="1" applyBorder="1" applyAlignment="1" applyProtection="1">
      <alignment/>
      <protection/>
    </xf>
    <xf numFmtId="4" fontId="6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65" fontId="18" fillId="0" borderId="0" xfId="15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4" fontId="15" fillId="0" borderId="8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9" fillId="3" borderId="0" xfId="0" applyNumberFormat="1" applyFont="1" applyFill="1" applyBorder="1" applyAlignment="1">
      <alignment/>
    </xf>
    <xf numFmtId="4" fontId="5" fillId="3" borderId="0" xfId="0" applyNumberFormat="1" applyFont="1" applyFill="1" applyBorder="1" applyAlignment="1">
      <alignment/>
    </xf>
    <xf numFmtId="4" fontId="15" fillId="3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 horizontal="right"/>
    </xf>
    <xf numFmtId="4" fontId="19" fillId="0" borderId="9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workbookViewId="0" topLeftCell="A4">
      <selection activeCell="N25" sqref="N25"/>
    </sheetView>
  </sheetViews>
  <sheetFormatPr defaultColWidth="9.140625" defaultRowHeight="12.75"/>
  <cols>
    <col min="1" max="1" width="5.7109375" style="0" customWidth="1"/>
    <col min="2" max="2" width="4.00390625" style="0" customWidth="1"/>
    <col min="3" max="4" width="4.140625" style="0" customWidth="1"/>
    <col min="5" max="5" width="37.57421875" style="0" customWidth="1"/>
    <col min="6" max="6" width="12.140625" style="1" customWidth="1"/>
    <col min="7" max="7" width="10.140625" style="1" customWidth="1"/>
    <col min="8" max="8" width="11.28125" style="1" customWidth="1"/>
    <col min="9" max="9" width="11.7109375" style="1" customWidth="1"/>
    <col min="10" max="10" width="11.28125" style="1" customWidth="1"/>
  </cols>
  <sheetData>
    <row r="1" spans="1:10" ht="15">
      <c r="A1" s="2" t="s">
        <v>0</v>
      </c>
      <c r="B1" s="2"/>
      <c r="C1" s="2"/>
      <c r="D1" s="2"/>
      <c r="H1" s="3"/>
      <c r="I1" s="4" t="s">
        <v>1</v>
      </c>
      <c r="J1" s="3"/>
    </row>
    <row r="2" spans="1:10" ht="15" customHeight="1">
      <c r="A2" s="135" t="s">
        <v>2</v>
      </c>
      <c r="B2" s="135"/>
      <c r="C2" s="135"/>
      <c r="D2" s="135"/>
      <c r="E2" s="135"/>
      <c r="F2" s="3"/>
      <c r="G2" s="3"/>
      <c r="H2" s="136" t="s">
        <v>3</v>
      </c>
      <c r="I2" s="136"/>
      <c r="J2" s="136"/>
    </row>
    <row r="3" spans="1:16" ht="14.25" customHeight="1">
      <c r="A3" s="6" t="s">
        <v>4</v>
      </c>
      <c r="E3" s="7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5:16" ht="15" customHeigh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7" ht="15">
      <c r="A5" s="8"/>
      <c r="B5" s="9"/>
      <c r="C5" s="9"/>
      <c r="D5" s="10"/>
      <c r="E5" s="11"/>
      <c r="F5" s="3"/>
      <c r="G5" s="3"/>
    </row>
    <row r="6" spans="1:10" ht="15">
      <c r="A6" s="8"/>
      <c r="B6" s="9"/>
      <c r="C6" s="9"/>
      <c r="D6" s="10"/>
      <c r="E6" s="10"/>
      <c r="F6" s="3"/>
      <c r="G6" s="3"/>
      <c r="H6" s="3"/>
      <c r="I6" s="3"/>
      <c r="J6" s="3"/>
    </row>
    <row r="7" spans="1:10" ht="15">
      <c r="A7" s="11"/>
      <c r="B7" s="11"/>
      <c r="C7" s="11"/>
      <c r="D7" s="11"/>
      <c r="E7" s="11" t="s">
        <v>6</v>
      </c>
      <c r="F7" s="12"/>
      <c r="G7" s="12"/>
      <c r="I7" s="13" t="s">
        <v>7</v>
      </c>
      <c r="J7" s="12"/>
    </row>
    <row r="8" spans="1:10" ht="15">
      <c r="A8" s="8"/>
      <c r="B8" s="9"/>
      <c r="C8" s="9"/>
      <c r="D8" s="10"/>
      <c r="E8" s="14" t="s">
        <v>8</v>
      </c>
      <c r="F8" s="15"/>
      <c r="G8" s="3"/>
      <c r="H8" s="3"/>
      <c r="I8" s="3"/>
      <c r="J8" s="3"/>
    </row>
    <row r="9" spans="1:10" ht="15">
      <c r="A9" s="16"/>
      <c r="B9" s="9"/>
      <c r="C9" s="9"/>
      <c r="D9" s="10"/>
      <c r="E9" s="10"/>
      <c r="F9" s="3"/>
      <c r="G9" s="3"/>
      <c r="H9" s="3"/>
      <c r="J9" s="17" t="s">
        <v>9</v>
      </c>
    </row>
    <row r="10" spans="1:10" s="23" customFormat="1" ht="29.25" customHeight="1">
      <c r="A10" s="18" t="s">
        <v>10</v>
      </c>
      <c r="B10" s="19" t="s">
        <v>11</v>
      </c>
      <c r="C10" s="20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2" t="s">
        <v>17</v>
      </c>
      <c r="I10" s="22" t="s">
        <v>18</v>
      </c>
      <c r="J10" s="22" t="s">
        <v>19</v>
      </c>
    </row>
    <row r="11" spans="1:10" s="23" customFormat="1" ht="12.75">
      <c r="A11" s="18"/>
      <c r="B11" s="24"/>
      <c r="C11" s="21"/>
      <c r="D11" s="21"/>
      <c r="E11" s="21"/>
      <c r="F11" s="25">
        <f>SUM(G11:J11)</f>
        <v>1360884.6700000002</v>
      </c>
      <c r="G11" s="25">
        <f>SUM(G23:G24,G26)</f>
        <v>472852.39</v>
      </c>
      <c r="H11" s="26">
        <f>SUM(H23:H24,H26)</f>
        <v>396328.24000000005</v>
      </c>
      <c r="I11" s="26">
        <f>SUM(I23:I24,I26)</f>
        <v>395122.22000000003</v>
      </c>
      <c r="J11" s="26">
        <f>SUM(J23:J24,J26)</f>
        <v>96581.81999999999</v>
      </c>
    </row>
    <row r="12" spans="1:10" s="23" customFormat="1" ht="12.75">
      <c r="A12" s="27">
        <v>1</v>
      </c>
      <c r="B12" s="24"/>
      <c r="C12" s="28"/>
      <c r="D12" s="29"/>
      <c r="E12" s="24" t="s">
        <v>20</v>
      </c>
      <c r="F12" s="30">
        <f>SUM(F13,F38,F45)</f>
        <v>1787406.6700000002</v>
      </c>
      <c r="G12" s="30">
        <f>SUM(G13,G38,G45)</f>
        <v>596118.39</v>
      </c>
      <c r="H12" s="30">
        <f>SUM(H13,H38,H45)</f>
        <v>505594.24000000005</v>
      </c>
      <c r="I12" s="30">
        <f>I13+I38+I45</f>
        <v>501888.22000000003</v>
      </c>
      <c r="J12" s="30">
        <f>J13+J38+J45</f>
        <v>183805.82</v>
      </c>
    </row>
    <row r="13" spans="1:10" s="23" customFormat="1" ht="12.75">
      <c r="A13" s="27">
        <v>2</v>
      </c>
      <c r="B13" s="24"/>
      <c r="C13" s="28"/>
      <c r="D13" s="29"/>
      <c r="E13" s="24" t="s">
        <v>21</v>
      </c>
      <c r="F13" s="31">
        <f>F14</f>
        <v>1663904.6700000002</v>
      </c>
      <c r="G13" s="31">
        <f>G14</f>
        <v>549107.39</v>
      </c>
      <c r="H13" s="31">
        <f>H14</f>
        <v>472583.24000000005</v>
      </c>
      <c r="I13" s="31">
        <f>I14</f>
        <v>470377.22000000003</v>
      </c>
      <c r="J13" s="31">
        <f>J14</f>
        <v>171836.82</v>
      </c>
    </row>
    <row r="14" spans="1:10" s="23" customFormat="1" ht="12.75">
      <c r="A14" s="27">
        <v>3</v>
      </c>
      <c r="B14" s="24"/>
      <c r="C14" s="28"/>
      <c r="D14" s="28"/>
      <c r="E14" s="32" t="s">
        <v>22</v>
      </c>
      <c r="F14" s="33">
        <f>F15+F18</f>
        <v>1663904.6700000002</v>
      </c>
      <c r="G14" s="33">
        <f>G15+G18</f>
        <v>549107.39</v>
      </c>
      <c r="H14" s="33">
        <f>H15+H18</f>
        <v>472583.24000000005</v>
      </c>
      <c r="I14" s="33">
        <f>I15+I18</f>
        <v>470377.22000000003</v>
      </c>
      <c r="J14" s="33">
        <f>J15+J18</f>
        <v>171836.82</v>
      </c>
    </row>
    <row r="15" spans="1:10" s="23" customFormat="1" ht="12.75">
      <c r="A15" s="27">
        <v>4</v>
      </c>
      <c r="B15" s="24" t="s">
        <v>23</v>
      </c>
      <c r="C15" s="28"/>
      <c r="D15" s="29"/>
      <c r="E15" s="34" t="s">
        <v>24</v>
      </c>
      <c r="F15" s="35">
        <f>F16+F17</f>
        <v>6000</v>
      </c>
      <c r="G15" s="35">
        <f>G16+G17</f>
        <v>1500</v>
      </c>
      <c r="H15" s="35">
        <f>H16+H17</f>
        <v>1500</v>
      </c>
      <c r="I15" s="35">
        <f>I16+I17</f>
        <v>1500</v>
      </c>
      <c r="J15" s="35">
        <f>J16+J17</f>
        <v>1500</v>
      </c>
    </row>
    <row r="16" spans="1:10" s="23" customFormat="1" ht="12.75">
      <c r="A16" s="27">
        <v>5</v>
      </c>
      <c r="B16" s="24"/>
      <c r="C16" s="28" t="s">
        <v>25</v>
      </c>
      <c r="D16" s="29"/>
      <c r="E16" s="24" t="s">
        <v>26</v>
      </c>
      <c r="F16" s="36">
        <f>SUM(G16:J16)</f>
        <v>6000</v>
      </c>
      <c r="G16" s="37">
        <v>1500</v>
      </c>
      <c r="H16" s="37">
        <v>1500</v>
      </c>
      <c r="I16" s="37">
        <v>1500</v>
      </c>
      <c r="J16" s="37">
        <v>1500</v>
      </c>
    </row>
    <row r="17" spans="1:10" s="23" customFormat="1" ht="12.75">
      <c r="A17" s="27">
        <v>6</v>
      </c>
      <c r="B17" s="24"/>
      <c r="C17" s="28">
        <v>50</v>
      </c>
      <c r="D17" s="29"/>
      <c r="E17" s="24" t="s">
        <v>27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</row>
    <row r="18" spans="1:10" s="23" customFormat="1" ht="12.75">
      <c r="A18" s="27">
        <v>7</v>
      </c>
      <c r="B18" s="24"/>
      <c r="C18" s="28"/>
      <c r="D18" s="28"/>
      <c r="E18" s="32" t="s">
        <v>28</v>
      </c>
      <c r="F18" s="33">
        <f>SUM(F19,F34,F36)</f>
        <v>1657904.6700000002</v>
      </c>
      <c r="G18" s="33">
        <f>G19+G34</f>
        <v>547607.39</v>
      </c>
      <c r="H18" s="33">
        <f>H19+H34</f>
        <v>471083.24000000005</v>
      </c>
      <c r="I18" s="33">
        <f>I19+I34</f>
        <v>468877.22000000003</v>
      </c>
      <c r="J18" s="33">
        <f>J19+J34</f>
        <v>170336.82</v>
      </c>
    </row>
    <row r="19" spans="1:10" s="23" customFormat="1" ht="12.75">
      <c r="A19" s="27">
        <v>8</v>
      </c>
      <c r="B19" s="24" t="s">
        <v>29</v>
      </c>
      <c r="C19" s="28"/>
      <c r="D19" s="29"/>
      <c r="E19" s="24" t="s">
        <v>30</v>
      </c>
      <c r="F19" s="31">
        <f>SUM(F20:F33)</f>
        <v>1617904.6700000002</v>
      </c>
      <c r="G19" s="31">
        <f>SUM(G20:G33)</f>
        <v>537607.39</v>
      </c>
      <c r="H19" s="31">
        <f>SUM(H20:H33)</f>
        <v>461083.24000000005</v>
      </c>
      <c r="I19" s="31">
        <f>SUM(I20:I33)</f>
        <v>458877.22000000003</v>
      </c>
      <c r="J19" s="31">
        <f>SUM(J20:J33)</f>
        <v>160336.82</v>
      </c>
    </row>
    <row r="20" spans="1:10" s="23" customFormat="1" ht="12.75">
      <c r="A20" s="27">
        <v>9</v>
      </c>
      <c r="B20" s="24"/>
      <c r="C20" s="28">
        <v>8</v>
      </c>
      <c r="D20" s="29"/>
      <c r="E20" s="24" t="s">
        <v>31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</row>
    <row r="21" spans="1:10" s="23" customFormat="1" ht="24.75" customHeight="1">
      <c r="A21" s="27">
        <v>10</v>
      </c>
      <c r="B21" s="24"/>
      <c r="C21" s="28">
        <v>16</v>
      </c>
      <c r="D21" s="29"/>
      <c r="E21" s="18" t="s">
        <v>32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</row>
    <row r="22" spans="1:10" s="23" customFormat="1" ht="18" customHeight="1">
      <c r="A22" s="27">
        <v>11</v>
      </c>
      <c r="B22" s="24"/>
      <c r="C22" s="28">
        <v>20</v>
      </c>
      <c r="D22" s="29"/>
      <c r="E22" s="24" t="s">
        <v>33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</row>
    <row r="23" spans="1:10" s="23" customFormat="1" ht="12.75">
      <c r="A23" s="27">
        <v>12</v>
      </c>
      <c r="B23" s="24"/>
      <c r="C23" s="28" t="s">
        <v>34</v>
      </c>
      <c r="D23" s="29"/>
      <c r="E23" s="24" t="s">
        <v>35</v>
      </c>
      <c r="F23" s="36">
        <f>SUM(G23:J23)</f>
        <v>1304169.0200000003</v>
      </c>
      <c r="G23" s="36">
        <v>460999</v>
      </c>
      <c r="H23" s="36">
        <v>379911.84</v>
      </c>
      <c r="I23" s="36">
        <v>379911.84</v>
      </c>
      <c r="J23" s="36">
        <v>83346.34</v>
      </c>
    </row>
    <row r="24" spans="1:10" s="23" customFormat="1" ht="12.75">
      <c r="A24" s="27">
        <v>13</v>
      </c>
      <c r="B24" s="24"/>
      <c r="C24" s="28" t="s">
        <v>36</v>
      </c>
      <c r="D24" s="29"/>
      <c r="E24" s="24" t="s">
        <v>37</v>
      </c>
      <c r="F24" s="36">
        <f>SUM(G24:J24)</f>
        <v>0</v>
      </c>
      <c r="G24" s="36">
        <v>0</v>
      </c>
      <c r="H24" s="36">
        <v>0</v>
      </c>
      <c r="I24" s="36">
        <v>0</v>
      </c>
      <c r="J24" s="36">
        <v>0</v>
      </c>
    </row>
    <row r="25" spans="1:10" s="23" customFormat="1" ht="12.75">
      <c r="A25" s="27">
        <v>14</v>
      </c>
      <c r="B25" s="24"/>
      <c r="C25" s="28" t="s">
        <v>38</v>
      </c>
      <c r="D25" s="29"/>
      <c r="E25" s="24" t="s">
        <v>39</v>
      </c>
      <c r="F25" s="36">
        <f>SUM(G25:J25)</f>
        <v>167420</v>
      </c>
      <c r="G25" s="36">
        <v>41855</v>
      </c>
      <c r="H25" s="36">
        <v>41855</v>
      </c>
      <c r="I25" s="36">
        <v>41855</v>
      </c>
      <c r="J25" s="36">
        <v>41855</v>
      </c>
    </row>
    <row r="26" spans="1:10" s="23" customFormat="1" ht="12.75">
      <c r="A26" s="27">
        <v>15</v>
      </c>
      <c r="B26" s="24"/>
      <c r="C26" s="28" t="s">
        <v>40</v>
      </c>
      <c r="D26" s="29"/>
      <c r="E26" s="24" t="s">
        <v>41</v>
      </c>
      <c r="F26" s="36">
        <f>SUM(G26:J26)</f>
        <v>56715.649999999994</v>
      </c>
      <c r="G26" s="36">
        <v>11853.39</v>
      </c>
      <c r="H26" s="36">
        <v>16416.4</v>
      </c>
      <c r="I26" s="36">
        <v>15210.38</v>
      </c>
      <c r="J26" s="36">
        <v>13235.48</v>
      </c>
    </row>
    <row r="27" spans="1:10" s="23" customFormat="1" ht="12.75">
      <c r="A27" s="27">
        <v>16</v>
      </c>
      <c r="B27" s="24"/>
      <c r="C27" s="28" t="s">
        <v>42</v>
      </c>
      <c r="D27" s="29"/>
      <c r="E27" s="24" t="s">
        <v>43</v>
      </c>
      <c r="F27" s="36">
        <f>SUM(G27:J27)</f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s="23" customFormat="1" ht="12.75">
      <c r="A28" s="27">
        <v>17</v>
      </c>
      <c r="B28" s="24"/>
      <c r="C28" s="28" t="s">
        <v>44</v>
      </c>
      <c r="D28" s="29"/>
      <c r="E28" s="19" t="s">
        <v>45</v>
      </c>
      <c r="F28" s="38"/>
      <c r="G28" s="39"/>
      <c r="H28" s="39"/>
      <c r="I28" s="39"/>
      <c r="J28" s="40"/>
    </row>
    <row r="29" spans="1:11" s="23" customFormat="1" ht="12.75">
      <c r="A29" s="27">
        <v>18</v>
      </c>
      <c r="B29" s="24"/>
      <c r="C29" s="28" t="s">
        <v>46</v>
      </c>
      <c r="D29" s="29"/>
      <c r="E29" s="19" t="s">
        <v>47</v>
      </c>
      <c r="F29" s="41"/>
      <c r="G29" s="42"/>
      <c r="H29" s="42"/>
      <c r="I29" s="42"/>
      <c r="J29" s="43"/>
      <c r="K29" s="42"/>
    </row>
    <row r="30" spans="1:10" s="23" customFormat="1" ht="12.75">
      <c r="A30" s="27">
        <v>19</v>
      </c>
      <c r="B30" s="24"/>
      <c r="C30" s="28"/>
      <c r="D30" s="29"/>
      <c r="E30" s="44" t="s">
        <v>48</v>
      </c>
      <c r="F30" s="36"/>
      <c r="G30" s="36"/>
      <c r="H30" s="36"/>
      <c r="I30" s="36"/>
      <c r="J30" s="36"/>
    </row>
    <row r="31" spans="1:10" s="23" customFormat="1" ht="12.75">
      <c r="A31" s="27">
        <v>20</v>
      </c>
      <c r="B31" s="24"/>
      <c r="C31" s="28"/>
      <c r="D31" s="29"/>
      <c r="E31" s="44" t="s">
        <v>49</v>
      </c>
      <c r="F31" s="36"/>
      <c r="G31" s="45"/>
      <c r="H31" s="36"/>
      <c r="I31" s="36"/>
      <c r="J31" s="36"/>
    </row>
    <row r="32" spans="1:10" s="23" customFormat="1" ht="12.75">
      <c r="A32" s="27">
        <v>21</v>
      </c>
      <c r="B32" s="24"/>
      <c r="C32" s="28"/>
      <c r="D32" s="29"/>
      <c r="E32" s="44" t="s">
        <v>50</v>
      </c>
      <c r="F32" s="36"/>
      <c r="G32" s="36"/>
      <c r="H32" s="36"/>
      <c r="I32" s="36"/>
      <c r="J32" s="36"/>
    </row>
    <row r="33" spans="1:10" s="23" customFormat="1" ht="12.75">
      <c r="A33" s="27">
        <v>22</v>
      </c>
      <c r="B33" s="24"/>
      <c r="C33" s="28">
        <v>50</v>
      </c>
      <c r="D33" s="29"/>
      <c r="E33" s="24" t="s">
        <v>51</v>
      </c>
      <c r="F33" s="36">
        <f>SUM(G33:J33)</f>
        <v>89600</v>
      </c>
      <c r="G33" s="36">
        <v>22900</v>
      </c>
      <c r="H33" s="36">
        <v>22900</v>
      </c>
      <c r="I33" s="36">
        <v>21900</v>
      </c>
      <c r="J33" s="36">
        <v>21900</v>
      </c>
    </row>
    <row r="34" spans="1:10" s="23" customFormat="1" ht="12.75">
      <c r="A34" s="27">
        <v>23</v>
      </c>
      <c r="B34" s="46" t="s">
        <v>52</v>
      </c>
      <c r="C34" s="28"/>
      <c r="D34" s="29"/>
      <c r="E34" s="24" t="s">
        <v>53</v>
      </c>
      <c r="F34" s="31">
        <f>SUM(F35)</f>
        <v>40000</v>
      </c>
      <c r="G34" s="31">
        <f>G35+G36</f>
        <v>10000</v>
      </c>
      <c r="H34" s="31">
        <f>H35+H36</f>
        <v>10000</v>
      </c>
      <c r="I34" s="31">
        <f>I35+I36</f>
        <v>10000</v>
      </c>
      <c r="J34" s="31">
        <f>J35+J36</f>
        <v>10000</v>
      </c>
    </row>
    <row r="35" spans="1:10" s="23" customFormat="1" ht="15" customHeight="1">
      <c r="A35" s="27">
        <v>24</v>
      </c>
      <c r="B35" s="24"/>
      <c r="C35" s="28" t="s">
        <v>54</v>
      </c>
      <c r="D35" s="29"/>
      <c r="E35" s="24" t="s">
        <v>55</v>
      </c>
      <c r="F35" s="36">
        <f>SUM(G35:J35)</f>
        <v>40000</v>
      </c>
      <c r="G35" s="36">
        <v>10000</v>
      </c>
      <c r="H35" s="36">
        <v>10000</v>
      </c>
      <c r="I35" s="36">
        <v>10000</v>
      </c>
      <c r="J35" s="36">
        <v>10000</v>
      </c>
    </row>
    <row r="36" spans="1:10" s="23" customFormat="1" ht="12.75">
      <c r="A36" s="27">
        <v>25</v>
      </c>
      <c r="B36" s="24"/>
      <c r="C36" s="28">
        <v>50</v>
      </c>
      <c r="D36" s="28"/>
      <c r="E36" s="24" t="s">
        <v>56</v>
      </c>
      <c r="F36" s="31">
        <f>F37</f>
        <v>0</v>
      </c>
      <c r="G36" s="31">
        <f>G37</f>
        <v>0</v>
      </c>
      <c r="H36" s="31">
        <f>SUM(H37)</f>
        <v>0</v>
      </c>
      <c r="I36" s="31">
        <f>SUM(I37)</f>
        <v>0</v>
      </c>
      <c r="J36" s="31">
        <f>SUM(J37)</f>
        <v>0</v>
      </c>
    </row>
    <row r="37" spans="1:10" s="23" customFormat="1" ht="12.75">
      <c r="A37" s="27">
        <v>26</v>
      </c>
      <c r="B37" s="24"/>
      <c r="C37" s="28"/>
      <c r="D37" s="29" t="s">
        <v>25</v>
      </c>
      <c r="E37" s="44" t="s">
        <v>56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</row>
    <row r="38" spans="1:10" s="23" customFormat="1" ht="12.75">
      <c r="A38" s="27">
        <v>27</v>
      </c>
      <c r="B38" s="24"/>
      <c r="C38" s="28"/>
      <c r="D38" s="29"/>
      <c r="E38" s="24" t="s">
        <v>57</v>
      </c>
      <c r="F38" s="31">
        <f>F39</f>
        <v>0</v>
      </c>
      <c r="G38" s="31">
        <f>G39</f>
        <v>0</v>
      </c>
      <c r="H38" s="31">
        <f>H39</f>
        <v>0</v>
      </c>
      <c r="I38" s="31">
        <f>I39</f>
        <v>0</v>
      </c>
      <c r="J38" s="31">
        <f>J39</f>
        <v>0</v>
      </c>
    </row>
    <row r="39" spans="1:10" s="23" customFormat="1" ht="12.75">
      <c r="A39" s="27">
        <v>28</v>
      </c>
      <c r="B39" s="24" t="s">
        <v>58</v>
      </c>
      <c r="C39" s="28"/>
      <c r="D39" s="29"/>
      <c r="E39" s="24" t="s">
        <v>59</v>
      </c>
      <c r="F39" s="31">
        <f>F40+F41+F42</f>
        <v>0</v>
      </c>
      <c r="G39" s="31">
        <f>G40+G41+G42</f>
        <v>0</v>
      </c>
      <c r="H39" s="31">
        <f>H40+H41+H42</f>
        <v>0</v>
      </c>
      <c r="I39" s="31">
        <f>I40+I41+I42</f>
        <v>0</v>
      </c>
      <c r="J39" s="31">
        <f>J40+J41+J42</f>
        <v>0</v>
      </c>
    </row>
    <row r="40" spans="1:10" s="23" customFormat="1" ht="12.75">
      <c r="A40" s="27">
        <v>29</v>
      </c>
      <c r="B40" s="24"/>
      <c r="C40" s="28" t="s">
        <v>54</v>
      </c>
      <c r="D40" s="29"/>
      <c r="E40" s="24" t="s">
        <v>60</v>
      </c>
      <c r="F40" s="36"/>
      <c r="G40" s="36">
        <v>0</v>
      </c>
      <c r="H40" s="36">
        <v>0</v>
      </c>
      <c r="I40" s="36">
        <v>0</v>
      </c>
      <c r="J40" s="36">
        <v>0</v>
      </c>
    </row>
    <row r="41" spans="1:10" s="23" customFormat="1" ht="12.75">
      <c r="A41" s="27">
        <v>30</v>
      </c>
      <c r="B41" s="24"/>
      <c r="C41" s="28" t="s">
        <v>61</v>
      </c>
      <c r="D41" s="29"/>
      <c r="E41" s="24" t="s">
        <v>62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</row>
    <row r="42" spans="1:10" s="23" customFormat="1" ht="12.75">
      <c r="A42" s="27">
        <v>31</v>
      </c>
      <c r="B42" s="24"/>
      <c r="C42" s="28">
        <v>50</v>
      </c>
      <c r="D42" s="29"/>
      <c r="E42" s="24" t="s">
        <v>63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0" s="23" customFormat="1" ht="12.75">
      <c r="A43" s="27">
        <v>32</v>
      </c>
      <c r="B43" s="137" t="s">
        <v>64</v>
      </c>
      <c r="C43" s="137"/>
      <c r="D43" s="29"/>
      <c r="E43" s="24" t="s">
        <v>65</v>
      </c>
      <c r="F43" s="36"/>
      <c r="G43" s="36"/>
      <c r="H43" s="36"/>
      <c r="I43" s="36"/>
      <c r="J43" s="36"/>
    </row>
    <row r="44" spans="1:10" s="23" customFormat="1" ht="12.75">
      <c r="A44" s="27">
        <v>33</v>
      </c>
      <c r="B44" s="24"/>
      <c r="C44" s="28" t="s">
        <v>66</v>
      </c>
      <c r="D44" s="29"/>
      <c r="E44" s="24" t="s">
        <v>67</v>
      </c>
      <c r="F44" s="36"/>
      <c r="G44" s="36"/>
      <c r="H44" s="36"/>
      <c r="I44" s="36"/>
      <c r="J44" s="36"/>
    </row>
    <row r="45" spans="1:10" s="23" customFormat="1" ht="12.75">
      <c r="A45" s="27">
        <v>34</v>
      </c>
      <c r="B45" s="24"/>
      <c r="C45" s="28"/>
      <c r="D45" s="29"/>
      <c r="E45" s="24" t="s">
        <v>68</v>
      </c>
      <c r="F45" s="47">
        <f>SUM(G45:J45)</f>
        <v>123502</v>
      </c>
      <c r="G45" s="31">
        <f>SUM(G46,G54)</f>
        <v>47011</v>
      </c>
      <c r="H45" s="31">
        <f>SUM(H46,H54)</f>
        <v>33011</v>
      </c>
      <c r="I45" s="31">
        <f>SUM(I46,I54)</f>
        <v>31511</v>
      </c>
      <c r="J45" s="31">
        <f>SUM(J46,J54)</f>
        <v>11969</v>
      </c>
    </row>
    <row r="46" spans="1:10" s="23" customFormat="1" ht="12.75">
      <c r="A46" s="27">
        <v>35</v>
      </c>
      <c r="B46" s="24" t="s">
        <v>69</v>
      </c>
      <c r="C46" s="28"/>
      <c r="D46" s="29"/>
      <c r="E46" s="24" t="s">
        <v>70</v>
      </c>
      <c r="F46" s="48">
        <f>SUM(G47:J47)</f>
        <v>22002</v>
      </c>
      <c r="G46" s="48">
        <f>SUM(G47)</f>
        <v>7011</v>
      </c>
      <c r="H46" s="48">
        <f>SUM(H47)</f>
        <v>7011</v>
      </c>
      <c r="I46" s="48">
        <f>SUM(I47)</f>
        <v>7011</v>
      </c>
      <c r="J46" s="48">
        <f>SUM(J47)</f>
        <v>969</v>
      </c>
    </row>
    <row r="47" spans="1:10" s="23" customFormat="1" ht="12.75">
      <c r="A47" s="27">
        <v>36</v>
      </c>
      <c r="B47" s="24"/>
      <c r="C47" s="28"/>
      <c r="D47" s="29">
        <v>11</v>
      </c>
      <c r="E47" s="34" t="s">
        <v>71</v>
      </c>
      <c r="F47" s="48">
        <f>SUM(G47:J47)</f>
        <v>22002</v>
      </c>
      <c r="G47" s="48">
        <f>SUM(G48:G53)</f>
        <v>7011</v>
      </c>
      <c r="H47" s="48">
        <f>SUM(H48:H53)</f>
        <v>7011</v>
      </c>
      <c r="I47" s="48">
        <f>SUM(I48:I53)</f>
        <v>7011</v>
      </c>
      <c r="J47" s="48">
        <f>SUM(J48:J53)</f>
        <v>969</v>
      </c>
    </row>
    <row r="48" spans="1:10" s="23" customFormat="1" ht="12.75">
      <c r="A48" s="27">
        <v>37</v>
      </c>
      <c r="B48" s="24"/>
      <c r="C48" s="28"/>
      <c r="D48" s="29"/>
      <c r="E48" s="44" t="s">
        <v>72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0" s="23" customFormat="1" ht="12.75">
      <c r="A49" s="27">
        <v>38</v>
      </c>
      <c r="B49" s="24"/>
      <c r="C49" s="28"/>
      <c r="D49" s="29"/>
      <c r="E49" s="44" t="s">
        <v>73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s="23" customFormat="1" ht="12.75">
      <c r="A50" s="27">
        <v>39</v>
      </c>
      <c r="B50" s="24"/>
      <c r="C50" s="28"/>
      <c r="D50" s="29"/>
      <c r="E50" s="44" t="s">
        <v>74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0" s="23" customFormat="1" ht="12.75">
      <c r="A51" s="27">
        <v>40</v>
      </c>
      <c r="B51" s="24"/>
      <c r="C51" s="28"/>
      <c r="D51" s="29"/>
      <c r="E51" s="44" t="s">
        <v>75</v>
      </c>
      <c r="F51" s="36">
        <f>SUM(G51:J51)</f>
        <v>22002</v>
      </c>
      <c r="G51" s="36">
        <v>7011</v>
      </c>
      <c r="H51" s="36">
        <v>7011</v>
      </c>
      <c r="I51" s="36">
        <v>7011</v>
      </c>
      <c r="J51" s="36">
        <v>969</v>
      </c>
    </row>
    <row r="52" spans="1:10" s="23" customFormat="1" ht="12.75">
      <c r="A52" s="27">
        <v>41</v>
      </c>
      <c r="B52" s="24"/>
      <c r="C52" s="28"/>
      <c r="D52" s="29"/>
      <c r="E52" s="44" t="s">
        <v>76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</row>
    <row r="53" spans="1:10" s="23" customFormat="1" ht="12.75">
      <c r="A53" s="27">
        <v>42</v>
      </c>
      <c r="B53" s="24"/>
      <c r="C53" s="28"/>
      <c r="D53" s="29"/>
      <c r="E53" s="44" t="s">
        <v>77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</row>
    <row r="54" spans="1:10" s="23" customFormat="1" ht="12.75">
      <c r="A54" s="27">
        <v>43</v>
      </c>
      <c r="B54" s="24" t="s">
        <v>78</v>
      </c>
      <c r="C54" s="28"/>
      <c r="D54" s="29"/>
      <c r="E54" s="24" t="s">
        <v>79</v>
      </c>
      <c r="F54" s="31">
        <f>F55+F59</f>
        <v>101500</v>
      </c>
      <c r="G54" s="31">
        <f>G55+G59</f>
        <v>40000</v>
      </c>
      <c r="H54" s="31">
        <f>H55+H59</f>
        <v>26000</v>
      </c>
      <c r="I54" s="31">
        <f>I55+I59</f>
        <v>24500</v>
      </c>
      <c r="J54" s="31">
        <f>J55+J59</f>
        <v>11000</v>
      </c>
    </row>
    <row r="55" spans="1:10" s="23" customFormat="1" ht="40.5" customHeight="1">
      <c r="A55" s="27">
        <v>44</v>
      </c>
      <c r="B55" s="24"/>
      <c r="C55" s="28"/>
      <c r="D55" s="29" t="s">
        <v>80</v>
      </c>
      <c r="E55" s="49" t="s">
        <v>81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</row>
    <row r="56" spans="1:10" s="23" customFormat="1" ht="15.75" customHeight="1">
      <c r="A56" s="27">
        <v>45</v>
      </c>
      <c r="B56" s="24"/>
      <c r="C56" s="28"/>
      <c r="D56" s="29"/>
      <c r="E56" s="44" t="s">
        <v>82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</row>
    <row r="57" spans="1:10" s="23" customFormat="1" ht="15.75" customHeight="1">
      <c r="A57" s="27">
        <v>46</v>
      </c>
      <c r="B57" s="24"/>
      <c r="C57" s="28"/>
      <c r="D57" s="29"/>
      <c r="E57" s="44" t="s">
        <v>83</v>
      </c>
      <c r="F57" s="50"/>
      <c r="G57" s="50"/>
      <c r="H57" s="50"/>
      <c r="I57" s="50"/>
      <c r="J57" s="50"/>
    </row>
    <row r="58" spans="1:10" s="23" customFormat="1" ht="12.75">
      <c r="A58" s="27">
        <v>47</v>
      </c>
      <c r="B58" s="24"/>
      <c r="C58" s="28"/>
      <c r="D58" s="29"/>
      <c r="E58" s="44" t="s">
        <v>72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</row>
    <row r="59" spans="1:10" s="23" customFormat="1" ht="12.75">
      <c r="A59" s="27">
        <v>48</v>
      </c>
      <c r="B59" s="24"/>
      <c r="C59" s="28"/>
      <c r="D59" s="29" t="s">
        <v>84</v>
      </c>
      <c r="E59" s="44" t="s">
        <v>85</v>
      </c>
      <c r="F59" s="50">
        <f>SUM(F60:F62)</f>
        <v>101500</v>
      </c>
      <c r="G59" s="50">
        <f>SUM(G60:G62)</f>
        <v>40000</v>
      </c>
      <c r="H59" s="50">
        <f>SUM(H60:H62)</f>
        <v>26000</v>
      </c>
      <c r="I59" s="50">
        <f>SUM(I60:I62)</f>
        <v>24500</v>
      </c>
      <c r="J59" s="50">
        <f>SUM(J60:J62)</f>
        <v>11000</v>
      </c>
    </row>
    <row r="60" spans="1:10" s="23" customFormat="1" ht="12.75">
      <c r="A60" s="27">
        <v>49</v>
      </c>
      <c r="B60" s="24"/>
      <c r="C60" s="28"/>
      <c r="D60" s="29"/>
      <c r="E60" s="44" t="s">
        <v>82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</row>
    <row r="61" spans="1:10" s="23" customFormat="1" ht="12.75">
      <c r="A61" s="27">
        <v>50</v>
      </c>
      <c r="B61" s="24"/>
      <c r="C61" s="28"/>
      <c r="D61" s="29"/>
      <c r="E61" s="44" t="s">
        <v>83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</row>
    <row r="62" spans="1:10" s="23" customFormat="1" ht="12.75">
      <c r="A62" s="27">
        <v>51</v>
      </c>
      <c r="B62" s="24"/>
      <c r="C62" s="28"/>
      <c r="D62" s="29"/>
      <c r="E62" s="44" t="s">
        <v>86</v>
      </c>
      <c r="F62" s="50">
        <f>SUM(G62:J62)</f>
        <v>101500</v>
      </c>
      <c r="G62" s="36">
        <v>40000</v>
      </c>
      <c r="H62" s="50">
        <v>26000</v>
      </c>
      <c r="I62" s="50">
        <v>24500</v>
      </c>
      <c r="J62" s="50">
        <v>11000</v>
      </c>
    </row>
    <row r="63" spans="1:10" s="23" customFormat="1" ht="12.75">
      <c r="A63" s="27">
        <v>52</v>
      </c>
      <c r="B63" s="137" t="s">
        <v>87</v>
      </c>
      <c r="C63" s="137"/>
      <c r="D63" s="29"/>
      <c r="E63" s="24" t="s">
        <v>88</v>
      </c>
      <c r="F63" s="50"/>
      <c r="G63" s="50"/>
      <c r="H63" s="50"/>
      <c r="I63" s="50"/>
      <c r="J63" s="50"/>
    </row>
    <row r="64" spans="1:15" s="23" customFormat="1" ht="18.75" customHeight="1">
      <c r="A64" s="27">
        <v>53</v>
      </c>
      <c r="B64" s="51"/>
      <c r="C64" s="52"/>
      <c r="D64" s="52"/>
      <c r="E64" s="51" t="s">
        <v>89</v>
      </c>
      <c r="F64" s="37">
        <f>SUM(G64:J64)</f>
        <v>354.47</v>
      </c>
      <c r="G64" s="37">
        <v>354.47</v>
      </c>
      <c r="H64" s="37">
        <v>0</v>
      </c>
      <c r="I64" s="37">
        <v>0</v>
      </c>
      <c r="J64" s="37">
        <v>0</v>
      </c>
      <c r="M64"/>
      <c r="N64"/>
      <c r="O64"/>
    </row>
    <row r="65" spans="1:10" ht="14.25" hidden="1">
      <c r="A65" s="53">
        <v>141</v>
      </c>
      <c r="B65" s="54"/>
      <c r="C65" s="55" t="s">
        <v>90</v>
      </c>
      <c r="D65" s="55"/>
      <c r="E65" s="56" t="s">
        <v>91</v>
      </c>
      <c r="F65" s="57">
        <f>F66+F67+F68+F69+F70+F71+F72+F73+F74+F75+F76+F77+F78+F79+F80+F81+F82</f>
        <v>873519</v>
      </c>
      <c r="G65" s="57">
        <f>G66+G67+G68+G69+G70+G71+G72+G73+G74+G75+G76+G77+G78+G79+G80+G81+G82</f>
        <v>215490</v>
      </c>
      <c r="H65" s="57">
        <f>H66+H67+H68+H69+H70+H71+H72+H73+H74+H75+H76+H77+H78+H79+H80+H81+H82</f>
        <v>250100</v>
      </c>
      <c r="I65" s="57">
        <f>I66+I67+I68+I69+I70+I71+I72+I73+I74+I75+I76+I77+I78+I79+I80+I81+I82</f>
        <v>213600</v>
      </c>
      <c r="J65" s="57">
        <f>J66+J67+J68+J69+J70+J71+J72+J73+J74+J75+J76+J77+J78+J79+J80+J81+J82</f>
        <v>194329</v>
      </c>
    </row>
    <row r="66" spans="1:10" ht="14.25" hidden="1">
      <c r="A66" s="53">
        <v>142</v>
      </c>
      <c r="B66" s="54"/>
      <c r="C66" s="55"/>
      <c r="D66" s="58" t="s">
        <v>92</v>
      </c>
      <c r="E66" s="54" t="s">
        <v>93</v>
      </c>
      <c r="F66" s="59">
        <v>435090</v>
      </c>
      <c r="G66" s="59">
        <v>132490</v>
      </c>
      <c r="H66" s="59">
        <v>115000</v>
      </c>
      <c r="I66" s="59">
        <v>115000</v>
      </c>
      <c r="J66" s="59">
        <v>72600</v>
      </c>
    </row>
    <row r="67" spans="1:10" ht="14.25" hidden="1">
      <c r="A67" s="53">
        <v>143</v>
      </c>
      <c r="B67" s="54"/>
      <c r="C67" s="55"/>
      <c r="D67" s="58" t="s">
        <v>94</v>
      </c>
      <c r="E67" s="54" t="s">
        <v>95</v>
      </c>
      <c r="F67" s="59">
        <v>12910</v>
      </c>
      <c r="G67" s="59">
        <v>3000</v>
      </c>
      <c r="H67" s="59">
        <v>3000</v>
      </c>
      <c r="I67" s="59">
        <v>3000</v>
      </c>
      <c r="J67" s="59">
        <v>3910</v>
      </c>
    </row>
    <row r="68" spans="1:10" ht="14.25" hidden="1">
      <c r="A68" s="53">
        <v>144</v>
      </c>
      <c r="B68" s="54"/>
      <c r="C68" s="55"/>
      <c r="D68" s="58" t="s">
        <v>96</v>
      </c>
      <c r="E68" s="54" t="s">
        <v>97</v>
      </c>
      <c r="F68" s="59"/>
      <c r="G68" s="59"/>
      <c r="H68" s="59"/>
      <c r="I68" s="59"/>
      <c r="J68" s="59"/>
    </row>
    <row r="69" spans="1:10" ht="14.25" hidden="1">
      <c r="A69" s="53">
        <v>145</v>
      </c>
      <c r="B69" s="54"/>
      <c r="C69" s="55"/>
      <c r="D69" s="58" t="s">
        <v>98</v>
      </c>
      <c r="E69" s="54" t="s">
        <v>99</v>
      </c>
      <c r="F69" s="59">
        <v>77630</v>
      </c>
      <c r="G69" s="59">
        <v>20000</v>
      </c>
      <c r="H69" s="59">
        <v>20000</v>
      </c>
      <c r="I69" s="59">
        <v>20000</v>
      </c>
      <c r="J69" s="59">
        <v>17630</v>
      </c>
    </row>
    <row r="70" spans="1:10" ht="14.25" hidden="1">
      <c r="A70" s="53">
        <v>146</v>
      </c>
      <c r="B70" s="54"/>
      <c r="C70" s="55"/>
      <c r="D70" s="58" t="s">
        <v>100</v>
      </c>
      <c r="E70" s="54" t="s">
        <v>101</v>
      </c>
      <c r="F70" s="59">
        <v>89670</v>
      </c>
      <c r="G70" s="59">
        <v>25000</v>
      </c>
      <c r="H70" s="59">
        <v>30000</v>
      </c>
      <c r="I70" s="59">
        <v>30000</v>
      </c>
      <c r="J70" s="59">
        <v>4670</v>
      </c>
    </row>
    <row r="71" spans="1:10" ht="14.25" hidden="1">
      <c r="A71" s="53">
        <v>147</v>
      </c>
      <c r="B71" s="54"/>
      <c r="C71" s="55"/>
      <c r="D71" s="58" t="s">
        <v>102</v>
      </c>
      <c r="E71" s="54" t="s">
        <v>103</v>
      </c>
      <c r="F71" s="59">
        <v>48540</v>
      </c>
      <c r="G71" s="59">
        <v>10000</v>
      </c>
      <c r="H71" s="59">
        <v>10100</v>
      </c>
      <c r="I71" s="59">
        <v>10100</v>
      </c>
      <c r="J71" s="59">
        <v>18340</v>
      </c>
    </row>
    <row r="72" spans="1:10" ht="14.25" hidden="1">
      <c r="A72" s="53">
        <v>148</v>
      </c>
      <c r="B72" s="54"/>
      <c r="C72" s="55"/>
      <c r="D72" s="58" t="s">
        <v>104</v>
      </c>
      <c r="E72" s="54" t="s">
        <v>105</v>
      </c>
      <c r="F72" s="59"/>
      <c r="G72" s="59"/>
      <c r="H72" s="59"/>
      <c r="I72" s="59"/>
      <c r="J72" s="59"/>
    </row>
    <row r="73" spans="1:10" ht="14.25" hidden="1">
      <c r="A73" s="53">
        <v>149</v>
      </c>
      <c r="B73" s="54"/>
      <c r="C73" s="55"/>
      <c r="D73" s="58" t="s">
        <v>106</v>
      </c>
      <c r="E73" s="54" t="s">
        <v>107</v>
      </c>
      <c r="F73" s="59">
        <v>54710</v>
      </c>
      <c r="G73" s="59"/>
      <c r="H73" s="59">
        <v>36500</v>
      </c>
      <c r="I73" s="59"/>
      <c r="J73" s="59">
        <v>18210</v>
      </c>
    </row>
    <row r="74" spans="1:10" ht="14.25" hidden="1">
      <c r="A74" s="53">
        <v>150</v>
      </c>
      <c r="B74" s="54"/>
      <c r="C74" s="55"/>
      <c r="D74" s="58" t="s">
        <v>108</v>
      </c>
      <c r="E74" s="54" t="s">
        <v>109</v>
      </c>
      <c r="F74" s="59"/>
      <c r="G74" s="59"/>
      <c r="H74" s="59"/>
      <c r="I74" s="59"/>
      <c r="J74" s="59"/>
    </row>
    <row r="75" spans="1:10" ht="14.25" hidden="1">
      <c r="A75" s="53">
        <v>151</v>
      </c>
      <c r="B75" s="54"/>
      <c r="C75" s="55"/>
      <c r="D75" s="58" t="s">
        <v>110</v>
      </c>
      <c r="E75" s="54" t="s">
        <v>111</v>
      </c>
      <c r="F75" s="59"/>
      <c r="G75" s="59"/>
      <c r="H75" s="59"/>
      <c r="I75" s="59"/>
      <c r="J75" s="59"/>
    </row>
    <row r="76" spans="1:10" ht="14.25" hidden="1">
      <c r="A76" s="53">
        <v>152</v>
      </c>
      <c r="B76" s="54"/>
      <c r="C76" s="55"/>
      <c r="D76" s="58" t="s">
        <v>112</v>
      </c>
      <c r="E76" s="54" t="s">
        <v>113</v>
      </c>
      <c r="F76" s="59">
        <v>25739</v>
      </c>
      <c r="G76" s="59">
        <v>4000</v>
      </c>
      <c r="H76" s="59">
        <v>4500</v>
      </c>
      <c r="I76" s="59">
        <v>4500</v>
      </c>
      <c r="J76" s="59">
        <v>12739</v>
      </c>
    </row>
    <row r="77" spans="1:10" ht="14.25" hidden="1">
      <c r="A77" s="53">
        <v>153</v>
      </c>
      <c r="B77" s="54"/>
      <c r="C77" s="55"/>
      <c r="D77" s="58" t="s">
        <v>114</v>
      </c>
      <c r="E77" s="54" t="s">
        <v>115</v>
      </c>
      <c r="F77" s="59"/>
      <c r="G77" s="59"/>
      <c r="H77" s="59"/>
      <c r="I77" s="59"/>
      <c r="J77" s="59"/>
    </row>
    <row r="78" spans="1:10" ht="14.25" hidden="1">
      <c r="A78" s="53">
        <v>154</v>
      </c>
      <c r="B78" s="54"/>
      <c r="C78" s="55"/>
      <c r="D78" s="58" t="s">
        <v>116</v>
      </c>
      <c r="E78" s="54" t="s">
        <v>117</v>
      </c>
      <c r="F78" s="59"/>
      <c r="G78" s="59"/>
      <c r="H78" s="59"/>
      <c r="I78" s="59"/>
      <c r="J78" s="59"/>
    </row>
    <row r="79" spans="1:10" ht="14.25" hidden="1">
      <c r="A79" s="53">
        <v>155</v>
      </c>
      <c r="B79" s="54"/>
      <c r="C79" s="55"/>
      <c r="D79" s="58" t="s">
        <v>118</v>
      </c>
      <c r="E79" s="54" t="s">
        <v>119</v>
      </c>
      <c r="F79" s="59"/>
      <c r="G79" s="59"/>
      <c r="H79" s="59"/>
      <c r="I79" s="59"/>
      <c r="J79" s="59"/>
    </row>
    <row r="80" spans="1:10" ht="14.25" hidden="1">
      <c r="A80" s="53">
        <v>156</v>
      </c>
      <c r="B80" s="54"/>
      <c r="C80" s="55"/>
      <c r="D80" s="58" t="s">
        <v>120</v>
      </c>
      <c r="E80" s="54" t="s">
        <v>121</v>
      </c>
      <c r="F80" s="59"/>
      <c r="G80" s="59"/>
      <c r="H80" s="57"/>
      <c r="I80" s="57"/>
      <c r="J80" s="59"/>
    </row>
    <row r="81" spans="1:10" ht="14.25" hidden="1">
      <c r="A81" s="53">
        <v>157</v>
      </c>
      <c r="B81" s="54"/>
      <c r="C81" s="55"/>
      <c r="D81" s="58" t="s">
        <v>122</v>
      </c>
      <c r="E81" s="54" t="s">
        <v>123</v>
      </c>
      <c r="F81" s="59"/>
      <c r="G81" s="59"/>
      <c r="H81" s="57"/>
      <c r="I81" s="57"/>
      <c r="J81" s="59"/>
    </row>
    <row r="82" spans="1:10" ht="14.25" hidden="1">
      <c r="A82" s="53">
        <v>158</v>
      </c>
      <c r="B82" s="54"/>
      <c r="C82" s="55"/>
      <c r="D82" s="58">
        <v>30</v>
      </c>
      <c r="E82" s="54" t="s">
        <v>124</v>
      </c>
      <c r="F82" s="59">
        <v>129230</v>
      </c>
      <c r="G82" s="59">
        <v>21000</v>
      </c>
      <c r="H82" s="59">
        <v>31000</v>
      </c>
      <c r="I82" s="59">
        <v>31000</v>
      </c>
      <c r="J82" s="59">
        <v>46230</v>
      </c>
    </row>
    <row r="83" spans="1:10" ht="14.25" hidden="1">
      <c r="A83" s="53">
        <v>159</v>
      </c>
      <c r="B83" s="56">
        <v>10</v>
      </c>
      <c r="C83" s="55" t="s">
        <v>94</v>
      </c>
      <c r="D83" s="55"/>
      <c r="E83" s="56" t="s">
        <v>125</v>
      </c>
      <c r="F83" s="57">
        <f>SUM(F84)</f>
        <v>75390</v>
      </c>
      <c r="G83" s="57">
        <f>SUM(G84)</f>
        <v>21000</v>
      </c>
      <c r="H83" s="57">
        <f>SUM(H84)</f>
        <v>24000</v>
      </c>
      <c r="I83" s="57">
        <f>SUM(I84)</f>
        <v>24000</v>
      </c>
      <c r="J83" s="57">
        <f>SUM(J84)</f>
        <v>6390</v>
      </c>
    </row>
    <row r="84" spans="1:10" ht="14.25" hidden="1">
      <c r="A84" s="53">
        <v>160</v>
      </c>
      <c r="B84" s="54"/>
      <c r="C84" s="55"/>
      <c r="D84" s="58" t="s">
        <v>92</v>
      </c>
      <c r="E84" s="54" t="s">
        <v>126</v>
      </c>
      <c r="F84" s="59">
        <v>75390</v>
      </c>
      <c r="G84" s="59">
        <v>21000</v>
      </c>
      <c r="H84" s="59">
        <v>24000</v>
      </c>
      <c r="I84" s="59">
        <v>24000</v>
      </c>
      <c r="J84" s="59">
        <v>6390</v>
      </c>
    </row>
    <row r="85" spans="1:10" ht="14.25" hidden="1">
      <c r="A85" s="53">
        <v>161</v>
      </c>
      <c r="B85" s="54"/>
      <c r="C85" s="55"/>
      <c r="D85" s="58" t="s">
        <v>94</v>
      </c>
      <c r="E85" s="54" t="s">
        <v>127</v>
      </c>
      <c r="F85" s="59"/>
      <c r="G85" s="59"/>
      <c r="H85" s="59"/>
      <c r="I85" s="59"/>
      <c r="J85" s="59"/>
    </row>
    <row r="86" spans="1:10" ht="14.25" hidden="1">
      <c r="A86" s="53">
        <v>162</v>
      </c>
      <c r="B86" s="60"/>
      <c r="C86" s="61"/>
      <c r="D86" s="62" t="s">
        <v>96</v>
      </c>
      <c r="E86" s="60" t="s">
        <v>128</v>
      </c>
      <c r="F86" s="63"/>
      <c r="G86" s="63"/>
      <c r="H86" s="63"/>
      <c r="I86" s="63"/>
      <c r="J86" s="63"/>
    </row>
    <row r="87" spans="1:10" ht="14.25" hidden="1">
      <c r="A87" s="53">
        <v>163</v>
      </c>
      <c r="B87" s="60"/>
      <c r="C87" s="61"/>
      <c r="D87" s="62">
        <v>30</v>
      </c>
      <c r="E87" s="60" t="s">
        <v>129</v>
      </c>
      <c r="F87" s="63"/>
      <c r="G87" s="63"/>
      <c r="H87" s="63"/>
      <c r="I87" s="63"/>
      <c r="J87" s="63"/>
    </row>
    <row r="88" spans="1:10" ht="14.25" hidden="1">
      <c r="A88" s="53">
        <v>164</v>
      </c>
      <c r="B88" s="56">
        <v>10</v>
      </c>
      <c r="C88" s="55" t="s">
        <v>96</v>
      </c>
      <c r="D88" s="58"/>
      <c r="E88" s="56" t="s">
        <v>130</v>
      </c>
      <c r="F88" s="57">
        <f>SUM(F89:F95)</f>
        <v>271800</v>
      </c>
      <c r="G88" s="57">
        <f>SUM(G89:G95)</f>
        <v>79727</v>
      </c>
      <c r="H88" s="57">
        <f>SUM(H89:H95)</f>
        <v>69957</v>
      </c>
      <c r="I88" s="57">
        <f>SUM(I89:I95)</f>
        <v>59957</v>
      </c>
      <c r="J88" s="57">
        <f>SUM(J89:J95)</f>
        <v>62159</v>
      </c>
    </row>
    <row r="89" spans="1:10" ht="14.25" hidden="1">
      <c r="A89" s="53">
        <v>165</v>
      </c>
      <c r="B89" s="54"/>
      <c r="C89" s="55"/>
      <c r="D89" s="58" t="s">
        <v>92</v>
      </c>
      <c r="E89" s="54" t="s">
        <v>131</v>
      </c>
      <c r="F89" s="59">
        <v>187850</v>
      </c>
      <c r="G89" s="59">
        <v>50887</v>
      </c>
      <c r="H89" s="59">
        <v>49287</v>
      </c>
      <c r="I89" s="59">
        <v>42087</v>
      </c>
      <c r="J89" s="59">
        <v>45589</v>
      </c>
    </row>
    <row r="90" spans="1:10" ht="14.25" hidden="1">
      <c r="A90" s="53">
        <v>166</v>
      </c>
      <c r="B90" s="54"/>
      <c r="C90" s="55"/>
      <c r="D90" s="58" t="s">
        <v>94</v>
      </c>
      <c r="E90" s="54" t="s">
        <v>132</v>
      </c>
      <c r="F90" s="59">
        <v>10850</v>
      </c>
      <c r="G90" s="59">
        <v>4040</v>
      </c>
      <c r="H90" s="59">
        <v>2550</v>
      </c>
      <c r="I90" s="59">
        <v>2150</v>
      </c>
      <c r="J90" s="59">
        <v>2110</v>
      </c>
    </row>
    <row r="91" spans="1:10" ht="14.25" hidden="1">
      <c r="A91" s="53">
        <v>167</v>
      </c>
      <c r="B91" s="54"/>
      <c r="C91" s="55"/>
      <c r="D91" s="58" t="s">
        <v>96</v>
      </c>
      <c r="E91" s="54" t="s">
        <v>133</v>
      </c>
      <c r="F91" s="59">
        <v>56740</v>
      </c>
      <c r="G91" s="59">
        <v>20360</v>
      </c>
      <c r="H91" s="59">
        <v>13850</v>
      </c>
      <c r="I91" s="59">
        <v>12250</v>
      </c>
      <c r="J91" s="59">
        <v>10280</v>
      </c>
    </row>
    <row r="92" spans="1:10" ht="22.5" hidden="1">
      <c r="A92" s="53">
        <v>168</v>
      </c>
      <c r="B92" s="58"/>
      <c r="C92" s="55"/>
      <c r="D92" s="58" t="s">
        <v>98</v>
      </c>
      <c r="E92" s="64" t="s">
        <v>134</v>
      </c>
      <c r="F92" s="65">
        <v>6900</v>
      </c>
      <c r="G92" s="65">
        <v>2030</v>
      </c>
      <c r="H92" s="65">
        <v>2030</v>
      </c>
      <c r="I92" s="65">
        <v>1530</v>
      </c>
      <c r="J92" s="65">
        <v>1310</v>
      </c>
    </row>
    <row r="93" spans="1:10" ht="14.25" hidden="1">
      <c r="A93" s="53">
        <v>169</v>
      </c>
      <c r="B93" s="54"/>
      <c r="C93" s="55"/>
      <c r="D93" s="58" t="s">
        <v>100</v>
      </c>
      <c r="E93" s="54" t="s">
        <v>135</v>
      </c>
      <c r="F93" s="59"/>
      <c r="G93" s="59"/>
      <c r="H93" s="59"/>
      <c r="I93" s="59"/>
      <c r="J93" s="59"/>
    </row>
    <row r="94" spans="1:10" ht="14.25" hidden="1">
      <c r="A94" s="53">
        <v>170</v>
      </c>
      <c r="B94" s="54"/>
      <c r="C94" s="55"/>
      <c r="D94" s="58" t="s">
        <v>102</v>
      </c>
      <c r="E94" s="54" t="s">
        <v>136</v>
      </c>
      <c r="F94" s="59">
        <v>9080</v>
      </c>
      <c r="G94" s="59">
        <v>2030</v>
      </c>
      <c r="H94" s="59">
        <v>2240</v>
      </c>
      <c r="I94" s="59">
        <v>1940</v>
      </c>
      <c r="J94" s="59">
        <v>2870</v>
      </c>
    </row>
    <row r="95" spans="1:10" ht="14.25" hidden="1">
      <c r="A95" s="53">
        <v>171</v>
      </c>
      <c r="B95" s="54"/>
      <c r="C95" s="55"/>
      <c r="D95" s="58" t="s">
        <v>104</v>
      </c>
      <c r="E95" s="66" t="s">
        <v>137</v>
      </c>
      <c r="F95" s="59">
        <v>380</v>
      </c>
      <c r="G95" s="59">
        <v>380</v>
      </c>
      <c r="H95" s="59"/>
      <c r="I95" s="59"/>
      <c r="J95" s="59"/>
    </row>
    <row r="96" spans="1:10" ht="14.25" hidden="1">
      <c r="A96" s="53">
        <v>172</v>
      </c>
      <c r="B96" s="56">
        <v>20</v>
      </c>
      <c r="C96" s="55"/>
      <c r="D96" s="58"/>
      <c r="E96" s="56" t="s">
        <v>138</v>
      </c>
      <c r="F96" s="57">
        <f>SUM(F97,F108,F109,F112,F117,F121,F124,F126,F128,F131,F144)</f>
        <v>668743</v>
      </c>
      <c r="G96" s="57">
        <f>SUM(G97,G108,G109,G112,G117,G121,G124,G126,G128,G131,G144)</f>
        <v>116632</v>
      </c>
      <c r="H96" s="57">
        <f>SUM(H97,H108,H109,H112,H117,H121,H124,H126,H128,H131,H144)</f>
        <v>140521</v>
      </c>
      <c r="I96" s="57">
        <f>SUM(I97,I108,I109,I112,I117,I121,I124,I126,I128,I131,I144)</f>
        <v>182682</v>
      </c>
      <c r="J96" s="57">
        <f>SUM(J97,J108,J109,J112,J117,J121,J124,J126,J128,J131,J144)</f>
        <v>228908</v>
      </c>
    </row>
    <row r="97" spans="1:10" ht="14.25" hidden="1">
      <c r="A97" s="53">
        <v>173</v>
      </c>
      <c r="B97" s="54"/>
      <c r="C97" s="55" t="s">
        <v>92</v>
      </c>
      <c r="D97" s="58"/>
      <c r="E97" s="56" t="s">
        <v>86</v>
      </c>
      <c r="F97" s="57">
        <f>SUM(F98:F107)</f>
        <v>381593</v>
      </c>
      <c r="G97" s="57">
        <f>SUM(G98:G107)</f>
        <v>56842</v>
      </c>
      <c r="H97" s="57">
        <f>SUM(H98:H107)</f>
        <v>66601</v>
      </c>
      <c r="I97" s="57">
        <f>SUM(I98:I107)</f>
        <v>99682</v>
      </c>
      <c r="J97" s="57">
        <f>SUM(J98:J107)</f>
        <v>158468</v>
      </c>
    </row>
    <row r="98" spans="1:10" ht="14.25" hidden="1">
      <c r="A98" s="53">
        <v>174</v>
      </c>
      <c r="B98" s="54"/>
      <c r="C98" s="55"/>
      <c r="D98" s="67" t="s">
        <v>92</v>
      </c>
      <c r="E98" s="68" t="s">
        <v>139</v>
      </c>
      <c r="F98" s="59">
        <v>5150</v>
      </c>
      <c r="G98" s="59">
        <v>1000</v>
      </c>
      <c r="H98" s="59">
        <v>1000</v>
      </c>
      <c r="I98" s="59">
        <v>1000</v>
      </c>
      <c r="J98" s="59">
        <v>2150</v>
      </c>
    </row>
    <row r="99" spans="1:10" ht="14.25" hidden="1">
      <c r="A99" s="53">
        <v>175</v>
      </c>
      <c r="B99" s="54"/>
      <c r="C99" s="55"/>
      <c r="D99" s="58" t="s">
        <v>94</v>
      </c>
      <c r="E99" s="54" t="s">
        <v>140</v>
      </c>
      <c r="F99" s="59">
        <v>17750</v>
      </c>
      <c r="G99" s="59">
        <v>4000</v>
      </c>
      <c r="H99" s="59">
        <v>4000</v>
      </c>
      <c r="I99" s="59">
        <v>5000</v>
      </c>
      <c r="J99" s="59">
        <v>4750</v>
      </c>
    </row>
    <row r="100" spans="1:10" ht="14.25" hidden="1">
      <c r="A100" s="53">
        <v>176</v>
      </c>
      <c r="B100" s="54"/>
      <c r="C100" s="55"/>
      <c r="D100" s="58" t="s">
        <v>96</v>
      </c>
      <c r="E100" s="54" t="s">
        <v>141</v>
      </c>
      <c r="F100" s="59">
        <v>192820</v>
      </c>
      <c r="G100" s="59">
        <v>25240</v>
      </c>
      <c r="H100" s="59">
        <v>35480</v>
      </c>
      <c r="I100" s="59">
        <v>65561</v>
      </c>
      <c r="J100" s="59">
        <v>66539</v>
      </c>
    </row>
    <row r="101" spans="1:10" ht="14.25" hidden="1">
      <c r="A101" s="53">
        <v>177</v>
      </c>
      <c r="B101" s="54"/>
      <c r="C101" s="55"/>
      <c r="D101" s="58" t="s">
        <v>98</v>
      </c>
      <c r="E101" s="54" t="s">
        <v>142</v>
      </c>
      <c r="F101" s="59">
        <v>16770</v>
      </c>
      <c r="G101" s="59">
        <v>1000</v>
      </c>
      <c r="H101" s="59">
        <v>1000</v>
      </c>
      <c r="I101" s="59">
        <v>2000</v>
      </c>
      <c r="J101" s="59">
        <v>12770</v>
      </c>
    </row>
    <row r="102" spans="1:10" ht="14.25" hidden="1">
      <c r="A102" s="53">
        <v>178</v>
      </c>
      <c r="B102" s="54"/>
      <c r="C102" s="55"/>
      <c r="D102" s="58" t="s">
        <v>100</v>
      </c>
      <c r="E102" s="68" t="s">
        <v>143</v>
      </c>
      <c r="F102" s="59">
        <v>1360</v>
      </c>
      <c r="G102" s="59">
        <v>300</v>
      </c>
      <c r="H102" s="59">
        <v>300</v>
      </c>
      <c r="I102" s="59">
        <v>300</v>
      </c>
      <c r="J102" s="59">
        <v>460</v>
      </c>
    </row>
    <row r="103" spans="1:10" ht="14.25" hidden="1">
      <c r="A103" s="53">
        <v>179</v>
      </c>
      <c r="B103" s="54"/>
      <c r="C103" s="55"/>
      <c r="D103" s="58" t="s">
        <v>102</v>
      </c>
      <c r="E103" s="54" t="s">
        <v>144</v>
      </c>
      <c r="F103" s="59">
        <v>260</v>
      </c>
      <c r="G103" s="59">
        <v>260</v>
      </c>
      <c r="H103" s="59"/>
      <c r="I103" s="59"/>
      <c r="J103" s="59"/>
    </row>
    <row r="104" spans="1:10" ht="14.25" hidden="1">
      <c r="A104" s="53">
        <v>180</v>
      </c>
      <c r="B104" s="54"/>
      <c r="C104" s="55"/>
      <c r="D104" s="58" t="s">
        <v>104</v>
      </c>
      <c r="E104" s="54" t="s">
        <v>145</v>
      </c>
      <c r="F104" s="59"/>
      <c r="G104" s="59"/>
      <c r="H104" s="59"/>
      <c r="I104" s="59"/>
      <c r="J104" s="59"/>
    </row>
    <row r="105" spans="1:10" ht="14.25" hidden="1">
      <c r="A105" s="53">
        <v>181</v>
      </c>
      <c r="B105" s="54"/>
      <c r="C105" s="55"/>
      <c r="D105" s="58" t="s">
        <v>106</v>
      </c>
      <c r="E105" s="68" t="s">
        <v>146</v>
      </c>
      <c r="F105" s="59">
        <v>10030</v>
      </c>
      <c r="G105" s="59">
        <v>2000</v>
      </c>
      <c r="H105" s="59">
        <v>3000</v>
      </c>
      <c r="I105" s="59">
        <v>3000</v>
      </c>
      <c r="J105" s="59">
        <v>2030</v>
      </c>
    </row>
    <row r="106" spans="1:10" ht="14.25" hidden="1">
      <c r="A106" s="53">
        <v>182</v>
      </c>
      <c r="B106" s="54"/>
      <c r="C106" s="55"/>
      <c r="D106" s="58" t="s">
        <v>108</v>
      </c>
      <c r="E106" s="54" t="s">
        <v>147</v>
      </c>
      <c r="F106" s="59">
        <v>25760</v>
      </c>
      <c r="G106" s="59">
        <v>6000</v>
      </c>
      <c r="H106" s="59">
        <v>6000</v>
      </c>
      <c r="I106" s="59">
        <v>7000</v>
      </c>
      <c r="J106" s="59">
        <v>6760</v>
      </c>
    </row>
    <row r="107" spans="1:10" ht="14.25" hidden="1">
      <c r="A107" s="53">
        <v>183</v>
      </c>
      <c r="B107" s="54"/>
      <c r="C107" s="55"/>
      <c r="D107" s="58">
        <v>30</v>
      </c>
      <c r="E107" s="54" t="s">
        <v>148</v>
      </c>
      <c r="F107" s="59">
        <v>111693</v>
      </c>
      <c r="G107" s="59">
        <v>17042</v>
      </c>
      <c r="H107" s="59">
        <v>15821</v>
      </c>
      <c r="I107" s="59">
        <v>15821</v>
      </c>
      <c r="J107" s="59">
        <v>63009</v>
      </c>
    </row>
    <row r="108" spans="1:10" ht="14.25" hidden="1">
      <c r="A108" s="53">
        <v>184</v>
      </c>
      <c r="B108" s="54"/>
      <c r="C108" s="55" t="s">
        <v>94</v>
      </c>
      <c r="D108" s="58"/>
      <c r="E108" s="56" t="s">
        <v>149</v>
      </c>
      <c r="F108" s="57">
        <v>30200</v>
      </c>
      <c r="G108" s="57">
        <v>13200</v>
      </c>
      <c r="H108" s="57">
        <v>11000</v>
      </c>
      <c r="I108" s="57">
        <v>6000</v>
      </c>
      <c r="J108" s="57"/>
    </row>
    <row r="109" spans="1:10" ht="14.25" hidden="1">
      <c r="A109" s="53">
        <v>185</v>
      </c>
      <c r="B109" s="54"/>
      <c r="C109" s="55" t="s">
        <v>96</v>
      </c>
      <c r="D109" s="58"/>
      <c r="E109" s="56" t="s">
        <v>150</v>
      </c>
      <c r="F109" s="57">
        <f>SUM(F110)</f>
        <v>88000</v>
      </c>
      <c r="G109" s="57">
        <f>SUM(G110)</f>
        <v>15000</v>
      </c>
      <c r="H109" s="57">
        <f>SUM(H110)</f>
        <v>28420</v>
      </c>
      <c r="I109" s="57">
        <f>SUM(I110)</f>
        <v>27000</v>
      </c>
      <c r="J109" s="57">
        <f>SUM(J110)</f>
        <v>17580</v>
      </c>
    </row>
    <row r="110" spans="1:10" ht="14.25" hidden="1">
      <c r="A110" s="53">
        <v>186</v>
      </c>
      <c r="B110" s="54"/>
      <c r="C110" s="55"/>
      <c r="D110" s="58" t="s">
        <v>92</v>
      </c>
      <c r="E110" s="54" t="s">
        <v>151</v>
      </c>
      <c r="F110" s="59">
        <v>88000</v>
      </c>
      <c r="G110" s="59">
        <v>15000</v>
      </c>
      <c r="H110" s="59">
        <v>28420</v>
      </c>
      <c r="I110" s="59">
        <v>27000</v>
      </c>
      <c r="J110" s="59">
        <v>17580</v>
      </c>
    </row>
    <row r="111" spans="1:10" ht="14.25" hidden="1">
      <c r="A111" s="53">
        <v>187</v>
      </c>
      <c r="B111" s="54"/>
      <c r="C111" s="55"/>
      <c r="D111" s="58" t="s">
        <v>94</v>
      </c>
      <c r="E111" s="54" t="s">
        <v>152</v>
      </c>
      <c r="F111" s="59"/>
      <c r="G111" s="59"/>
      <c r="H111" s="59"/>
      <c r="I111" s="59"/>
      <c r="J111" s="59"/>
    </row>
    <row r="112" spans="1:10" ht="14.25" hidden="1">
      <c r="A112" s="53">
        <v>188</v>
      </c>
      <c r="B112" s="54"/>
      <c r="C112" s="55" t="s">
        <v>98</v>
      </c>
      <c r="D112" s="58"/>
      <c r="E112" s="56" t="s">
        <v>153</v>
      </c>
      <c r="F112" s="57">
        <f>SUM(F113:F116)</f>
        <v>145400</v>
      </c>
      <c r="G112" s="57">
        <f>SUM(G113:G116)</f>
        <v>28000</v>
      </c>
      <c r="H112" s="57">
        <f>SUM(H113:H116)</f>
        <v>29000</v>
      </c>
      <c r="I112" s="57">
        <f>SUM(I113:I116)</f>
        <v>44460</v>
      </c>
      <c r="J112" s="57">
        <f>SUM(J113:J116)</f>
        <v>43940</v>
      </c>
    </row>
    <row r="113" spans="1:10" ht="14.25" hidden="1">
      <c r="A113" s="53">
        <v>189</v>
      </c>
      <c r="B113" s="54"/>
      <c r="C113" s="55"/>
      <c r="D113" s="58" t="s">
        <v>92</v>
      </c>
      <c r="E113" s="54" t="s">
        <v>154</v>
      </c>
      <c r="F113" s="59">
        <v>102560</v>
      </c>
      <c r="G113" s="59">
        <v>20000</v>
      </c>
      <c r="H113" s="59">
        <v>20000</v>
      </c>
      <c r="I113" s="59">
        <v>37460</v>
      </c>
      <c r="J113" s="59">
        <v>25100</v>
      </c>
    </row>
    <row r="114" spans="1:10" ht="14.25" hidden="1">
      <c r="A114" s="53">
        <v>190</v>
      </c>
      <c r="B114" s="54"/>
      <c r="C114" s="55"/>
      <c r="D114" s="58" t="s">
        <v>94</v>
      </c>
      <c r="E114" s="69" t="s">
        <v>155</v>
      </c>
      <c r="F114" s="59">
        <v>19720</v>
      </c>
      <c r="G114" s="59">
        <v>4000</v>
      </c>
      <c r="H114" s="59">
        <v>4000</v>
      </c>
      <c r="I114" s="59">
        <v>3000</v>
      </c>
      <c r="J114" s="59">
        <v>8720</v>
      </c>
    </row>
    <row r="115" spans="1:10" ht="14.25" hidden="1">
      <c r="A115" s="53">
        <v>191</v>
      </c>
      <c r="B115" s="54"/>
      <c r="C115" s="55"/>
      <c r="D115" s="58" t="s">
        <v>96</v>
      </c>
      <c r="E115" s="54" t="s">
        <v>156</v>
      </c>
      <c r="F115" s="59">
        <v>11440</v>
      </c>
      <c r="G115" s="59">
        <v>2000</v>
      </c>
      <c r="H115" s="59">
        <v>3000</v>
      </c>
      <c r="I115" s="59">
        <v>2000</v>
      </c>
      <c r="J115" s="59">
        <v>4440</v>
      </c>
    </row>
    <row r="116" spans="1:10" ht="14.25" hidden="1">
      <c r="A116" s="53">
        <v>192</v>
      </c>
      <c r="B116" s="54"/>
      <c r="C116" s="55"/>
      <c r="D116" s="58" t="s">
        <v>98</v>
      </c>
      <c r="E116" s="54" t="s">
        <v>157</v>
      </c>
      <c r="F116" s="59">
        <v>11680</v>
      </c>
      <c r="G116" s="59">
        <v>2000</v>
      </c>
      <c r="H116" s="59">
        <v>2000</v>
      </c>
      <c r="I116" s="59">
        <v>2000</v>
      </c>
      <c r="J116" s="59">
        <v>5680</v>
      </c>
    </row>
    <row r="117" spans="1:10" ht="14.25" hidden="1">
      <c r="A117" s="53">
        <v>193</v>
      </c>
      <c r="B117" s="54"/>
      <c r="C117" s="55" t="s">
        <v>100</v>
      </c>
      <c r="D117" s="70"/>
      <c r="E117" s="71" t="s">
        <v>158</v>
      </c>
      <c r="F117" s="57">
        <f>SUM(F118:F120)</f>
        <v>8540</v>
      </c>
      <c r="G117" s="57">
        <f>SUM(G118:G120)</f>
        <v>2000</v>
      </c>
      <c r="H117" s="57">
        <f>SUM(H118:H120)</f>
        <v>2000</v>
      </c>
      <c r="I117" s="57">
        <f>SUM(I118:I120)</f>
        <v>2540</v>
      </c>
      <c r="J117" s="57">
        <f>SUM(J118:J120)</f>
        <v>2000</v>
      </c>
    </row>
    <row r="118" spans="1:10" ht="14.25" hidden="1">
      <c r="A118" s="53">
        <v>194</v>
      </c>
      <c r="B118" s="54"/>
      <c r="C118" s="55"/>
      <c r="D118" s="72" t="s">
        <v>92</v>
      </c>
      <c r="E118" s="69" t="s">
        <v>159</v>
      </c>
      <c r="F118" s="59">
        <v>0</v>
      </c>
      <c r="G118" s="59">
        <v>0</v>
      </c>
      <c r="H118" s="57"/>
      <c r="I118" s="57"/>
      <c r="J118" s="59"/>
    </row>
    <row r="119" spans="1:10" ht="14.25" hidden="1">
      <c r="A119" s="53">
        <v>195</v>
      </c>
      <c r="B119" s="54"/>
      <c r="C119" s="55"/>
      <c r="D119" s="72" t="s">
        <v>94</v>
      </c>
      <c r="E119" s="69" t="s">
        <v>160</v>
      </c>
      <c r="F119" s="59">
        <v>0</v>
      </c>
      <c r="G119" s="59">
        <v>0</v>
      </c>
      <c r="H119" s="57"/>
      <c r="I119" s="57"/>
      <c r="J119" s="59"/>
    </row>
    <row r="120" spans="1:10" ht="14.25" hidden="1">
      <c r="A120" s="53">
        <v>196</v>
      </c>
      <c r="B120" s="54"/>
      <c r="C120" s="55"/>
      <c r="D120" s="72" t="s">
        <v>96</v>
      </c>
      <c r="E120" s="69" t="s">
        <v>161</v>
      </c>
      <c r="F120" s="73">
        <v>8540</v>
      </c>
      <c r="G120" s="73">
        <v>2000</v>
      </c>
      <c r="H120" s="59">
        <v>2000</v>
      </c>
      <c r="I120" s="59">
        <v>2540</v>
      </c>
      <c r="J120" s="59">
        <v>2000</v>
      </c>
    </row>
    <row r="121" spans="1:10" ht="14.25" hidden="1">
      <c r="A121" s="53">
        <v>197</v>
      </c>
      <c r="B121" s="54"/>
      <c r="C121" s="55" t="s">
        <v>102</v>
      </c>
      <c r="D121" s="55"/>
      <c r="E121" s="56" t="s">
        <v>162</v>
      </c>
      <c r="F121" s="57">
        <f>SUM(F122:F123)</f>
        <v>3910</v>
      </c>
      <c r="G121" s="57">
        <f>SUM(G122:G123)</f>
        <v>590</v>
      </c>
      <c r="H121" s="57">
        <f>SUM(H122:H123)</f>
        <v>1500</v>
      </c>
      <c r="I121" s="57">
        <f>SUM(I122:I123)</f>
        <v>1000</v>
      </c>
      <c r="J121" s="57">
        <f>SUM(J122:J123)</f>
        <v>820</v>
      </c>
    </row>
    <row r="122" spans="1:10" ht="14.25" hidden="1">
      <c r="A122" s="53">
        <v>198</v>
      </c>
      <c r="B122" s="54"/>
      <c r="C122" s="55"/>
      <c r="D122" s="58" t="s">
        <v>92</v>
      </c>
      <c r="E122" s="54" t="s">
        <v>163</v>
      </c>
      <c r="F122" s="59">
        <v>3910</v>
      </c>
      <c r="G122" s="59">
        <v>590</v>
      </c>
      <c r="H122" s="59">
        <v>1500</v>
      </c>
      <c r="I122" s="59">
        <v>1000</v>
      </c>
      <c r="J122" s="59">
        <v>820</v>
      </c>
    </row>
    <row r="123" spans="1:10" ht="14.25" hidden="1">
      <c r="A123" s="53">
        <v>199</v>
      </c>
      <c r="B123" s="54"/>
      <c r="C123" s="55"/>
      <c r="D123" s="58" t="s">
        <v>94</v>
      </c>
      <c r="E123" s="54" t="s">
        <v>164</v>
      </c>
      <c r="F123" s="59"/>
      <c r="G123" s="59"/>
      <c r="H123" s="57"/>
      <c r="I123" s="57"/>
      <c r="J123" s="59"/>
    </row>
    <row r="124" spans="1:10" ht="14.25" hidden="1">
      <c r="A124" s="53">
        <v>200</v>
      </c>
      <c r="B124" s="54"/>
      <c r="C124" s="55" t="s">
        <v>108</v>
      </c>
      <c r="D124" s="55"/>
      <c r="E124" s="56" t="s">
        <v>165</v>
      </c>
      <c r="F124" s="57">
        <v>0</v>
      </c>
      <c r="G124" s="57">
        <v>0</v>
      </c>
      <c r="H124" s="57"/>
      <c r="I124" s="57"/>
      <c r="J124" s="59"/>
    </row>
    <row r="125" spans="1:10" ht="14.25" hidden="1">
      <c r="A125" s="53">
        <v>201</v>
      </c>
      <c r="B125" s="54"/>
      <c r="C125" s="55">
        <v>10</v>
      </c>
      <c r="D125" s="58"/>
      <c r="E125" s="74" t="s">
        <v>166</v>
      </c>
      <c r="F125" s="57"/>
      <c r="G125" s="59"/>
      <c r="H125" s="57"/>
      <c r="I125" s="57"/>
      <c r="J125" s="59"/>
    </row>
    <row r="126" spans="1:10" ht="14.25" hidden="1">
      <c r="A126" s="53">
        <v>202</v>
      </c>
      <c r="B126" s="54"/>
      <c r="C126" s="55">
        <v>11</v>
      </c>
      <c r="D126" s="58"/>
      <c r="E126" s="56" t="s">
        <v>167</v>
      </c>
      <c r="F126" s="57">
        <v>5920</v>
      </c>
      <c r="G126" s="57">
        <v>1000</v>
      </c>
      <c r="H126" s="57">
        <v>1000</v>
      </c>
      <c r="I126" s="57">
        <v>1000</v>
      </c>
      <c r="J126" s="57">
        <v>2920</v>
      </c>
    </row>
    <row r="127" spans="1:10" ht="14.25" hidden="1">
      <c r="A127" s="53">
        <v>203</v>
      </c>
      <c r="B127" s="54"/>
      <c r="C127" s="55">
        <v>12</v>
      </c>
      <c r="D127" s="58"/>
      <c r="E127" s="56" t="s">
        <v>168</v>
      </c>
      <c r="F127" s="57"/>
      <c r="G127" s="59"/>
      <c r="H127" s="59"/>
      <c r="I127" s="59"/>
      <c r="J127" s="59"/>
    </row>
    <row r="128" spans="1:10" ht="14.25" hidden="1">
      <c r="A128" s="53">
        <v>204</v>
      </c>
      <c r="B128" s="54"/>
      <c r="C128" s="55">
        <v>13</v>
      </c>
      <c r="D128" s="58"/>
      <c r="E128" s="56" t="s">
        <v>169</v>
      </c>
      <c r="F128" s="59">
        <v>2480</v>
      </c>
      <c r="G128" s="59"/>
      <c r="H128" s="59">
        <v>1000</v>
      </c>
      <c r="I128" s="59">
        <v>1000</v>
      </c>
      <c r="J128" s="59">
        <v>480</v>
      </c>
    </row>
    <row r="129" spans="1:10" ht="14.25" hidden="1">
      <c r="A129" s="53">
        <v>205</v>
      </c>
      <c r="B129" s="54"/>
      <c r="C129" s="55">
        <v>14</v>
      </c>
      <c r="D129" s="58"/>
      <c r="E129" s="75" t="s">
        <v>170</v>
      </c>
      <c r="F129" s="59">
        <v>0</v>
      </c>
      <c r="G129" s="59">
        <v>0</v>
      </c>
      <c r="H129" s="59"/>
      <c r="I129" s="59"/>
      <c r="J129" s="59"/>
    </row>
    <row r="130" spans="1:10" ht="22.5" hidden="1">
      <c r="A130" s="53">
        <v>206</v>
      </c>
      <c r="B130" s="54"/>
      <c r="C130" s="76">
        <v>25</v>
      </c>
      <c r="D130" s="54"/>
      <c r="E130" s="77" t="s">
        <v>171</v>
      </c>
      <c r="F130" s="57"/>
      <c r="G130" s="59"/>
      <c r="H130" s="59"/>
      <c r="I130" s="59"/>
      <c r="J130" s="59"/>
    </row>
    <row r="131" spans="1:10" ht="14.25" hidden="1">
      <c r="A131" s="53">
        <v>207</v>
      </c>
      <c r="B131" s="60"/>
      <c r="C131" s="61">
        <v>27</v>
      </c>
      <c r="D131" s="60"/>
      <c r="E131" s="78" t="s">
        <v>172</v>
      </c>
      <c r="F131" s="79">
        <v>2700</v>
      </c>
      <c r="G131" s="63"/>
      <c r="H131" s="63"/>
      <c r="I131" s="63"/>
      <c r="J131" s="63">
        <v>2700</v>
      </c>
    </row>
    <row r="132" spans="1:10" ht="14.25" hidden="1">
      <c r="A132" s="53">
        <v>208</v>
      </c>
      <c r="B132" s="54"/>
      <c r="C132" s="76"/>
      <c r="D132" s="54"/>
      <c r="E132" s="80" t="s">
        <v>173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</row>
    <row r="133" spans="1:10" ht="14.25" hidden="1">
      <c r="A133" s="53">
        <v>209</v>
      </c>
      <c r="B133" s="54"/>
      <c r="C133" s="76"/>
      <c r="D133" s="54"/>
      <c r="E133" s="81" t="s">
        <v>174</v>
      </c>
      <c r="F133" s="57"/>
      <c r="G133" s="59"/>
      <c r="H133" s="59"/>
      <c r="I133" s="59"/>
      <c r="J133" s="59"/>
    </row>
    <row r="134" spans="1:10" ht="33.75" hidden="1">
      <c r="A134" s="53">
        <v>210</v>
      </c>
      <c r="B134" s="54"/>
      <c r="C134" s="76"/>
      <c r="D134" s="54"/>
      <c r="E134" s="82" t="s">
        <v>175</v>
      </c>
      <c r="F134" s="57"/>
      <c r="G134" s="59"/>
      <c r="H134" s="59"/>
      <c r="I134" s="59"/>
      <c r="J134" s="59"/>
    </row>
    <row r="135" spans="1:10" ht="33.75" hidden="1">
      <c r="A135" s="53">
        <v>211</v>
      </c>
      <c r="B135" s="54"/>
      <c r="C135" s="76"/>
      <c r="D135" s="54"/>
      <c r="E135" s="82" t="s">
        <v>176</v>
      </c>
      <c r="F135" s="57"/>
      <c r="G135" s="59"/>
      <c r="H135" s="59"/>
      <c r="I135" s="59"/>
      <c r="J135" s="59"/>
    </row>
    <row r="136" spans="1:10" ht="33.75" hidden="1">
      <c r="A136" s="53">
        <v>212</v>
      </c>
      <c r="B136" s="54"/>
      <c r="C136" s="76"/>
      <c r="D136" s="54"/>
      <c r="E136" s="82" t="s">
        <v>177</v>
      </c>
      <c r="F136" s="57"/>
      <c r="G136" s="59"/>
      <c r="H136" s="59"/>
      <c r="I136" s="59"/>
      <c r="J136" s="59"/>
    </row>
    <row r="137" spans="1:10" ht="33.75" hidden="1">
      <c r="A137" s="53">
        <v>213</v>
      </c>
      <c r="B137" s="54"/>
      <c r="C137" s="76"/>
      <c r="D137" s="54"/>
      <c r="E137" s="82" t="s">
        <v>178</v>
      </c>
      <c r="F137" s="57"/>
      <c r="G137" s="59"/>
      <c r="H137" s="59"/>
      <c r="I137" s="59"/>
      <c r="J137" s="59"/>
    </row>
    <row r="138" spans="1:10" ht="22.5" hidden="1">
      <c r="A138" s="53">
        <v>214</v>
      </c>
      <c r="B138" s="54"/>
      <c r="C138" s="76"/>
      <c r="D138" s="54"/>
      <c r="E138" s="82" t="s">
        <v>179</v>
      </c>
      <c r="F138" s="57"/>
      <c r="G138" s="59"/>
      <c r="H138" s="59"/>
      <c r="I138" s="59"/>
      <c r="J138" s="59"/>
    </row>
    <row r="139" spans="1:10" ht="33.75" hidden="1">
      <c r="A139" s="53">
        <v>215</v>
      </c>
      <c r="B139" s="54"/>
      <c r="C139" s="76"/>
      <c r="D139" s="54"/>
      <c r="E139" s="82" t="s">
        <v>180</v>
      </c>
      <c r="F139" s="57"/>
      <c r="G139" s="59"/>
      <c r="H139" s="59"/>
      <c r="I139" s="59"/>
      <c r="J139" s="59"/>
    </row>
    <row r="140" spans="1:10" ht="22.5" hidden="1">
      <c r="A140" s="53">
        <v>216</v>
      </c>
      <c r="B140" s="66"/>
      <c r="C140" s="83"/>
      <c r="D140" s="66"/>
      <c r="E140" s="82" t="s">
        <v>181</v>
      </c>
      <c r="F140" s="84"/>
      <c r="G140" s="73"/>
      <c r="H140" s="73"/>
      <c r="I140" s="73"/>
      <c r="J140" s="73"/>
    </row>
    <row r="141" spans="1:10" ht="22.5" hidden="1">
      <c r="A141" s="53">
        <v>217</v>
      </c>
      <c r="B141" s="66"/>
      <c r="C141" s="83"/>
      <c r="D141" s="66"/>
      <c r="E141" s="85" t="s">
        <v>182</v>
      </c>
      <c r="F141" s="84"/>
      <c r="G141" s="73"/>
      <c r="H141" s="73"/>
      <c r="I141" s="73"/>
      <c r="J141" s="73"/>
    </row>
    <row r="142" spans="1:10" ht="14.25" hidden="1">
      <c r="A142" s="53">
        <v>218</v>
      </c>
      <c r="B142" s="66"/>
      <c r="C142" s="83"/>
      <c r="D142" s="66"/>
      <c r="E142" s="85" t="s">
        <v>183</v>
      </c>
      <c r="F142" s="84"/>
      <c r="G142" s="73"/>
      <c r="H142" s="73"/>
      <c r="I142" s="73"/>
      <c r="J142" s="73"/>
    </row>
    <row r="143" spans="1:10" ht="22.5" hidden="1">
      <c r="A143" s="53">
        <v>219</v>
      </c>
      <c r="B143" s="86"/>
      <c r="C143" s="87"/>
      <c r="D143" s="86"/>
      <c r="E143" s="88" t="s">
        <v>184</v>
      </c>
      <c r="F143" s="63"/>
      <c r="G143" s="63"/>
      <c r="H143" s="63"/>
      <c r="I143" s="63"/>
      <c r="J143" s="63"/>
    </row>
    <row r="144" spans="1:10" ht="14.25" hidden="1">
      <c r="A144" s="53" t="e">
        <f>#REF!+1</f>
        <v>#REF!</v>
      </c>
      <c r="B144" s="54"/>
      <c r="C144" s="76">
        <v>30</v>
      </c>
      <c r="D144" s="54"/>
      <c r="E144" s="80" t="s">
        <v>77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</row>
    <row r="145" spans="1:10" ht="14.25" hidden="1">
      <c r="A145" s="53" t="e">
        <f>A144+1</f>
        <v>#REF!</v>
      </c>
      <c r="B145" s="60"/>
      <c r="C145" s="61"/>
      <c r="D145" s="62" t="s">
        <v>92</v>
      </c>
      <c r="E145" s="60" t="s">
        <v>185</v>
      </c>
      <c r="F145" s="79"/>
      <c r="G145" s="79"/>
      <c r="H145" s="79"/>
      <c r="I145" s="79"/>
      <c r="J145" s="63"/>
    </row>
    <row r="146" spans="1:10" ht="14.25" hidden="1">
      <c r="A146" s="53" t="e">
        <f>A145+1</f>
        <v>#REF!</v>
      </c>
      <c r="B146" s="54"/>
      <c r="C146" s="76"/>
      <c r="D146" s="58" t="s">
        <v>96</v>
      </c>
      <c r="E146" s="68" t="s">
        <v>186</v>
      </c>
      <c r="F146" s="57"/>
      <c r="G146" s="57"/>
      <c r="H146" s="57"/>
      <c r="I146" s="57"/>
      <c r="J146" s="59"/>
    </row>
    <row r="147" spans="2:10" ht="12.75" hidden="1">
      <c r="B147" s="54"/>
      <c r="C147" s="54"/>
      <c r="D147" s="58" t="s">
        <v>98</v>
      </c>
      <c r="E147" s="68" t="s">
        <v>187</v>
      </c>
      <c r="F147" s="57"/>
      <c r="G147" s="59"/>
      <c r="H147" s="59"/>
      <c r="I147" s="59"/>
      <c r="J147" s="59"/>
    </row>
    <row r="148" spans="2:10" ht="12.75" hidden="1">
      <c r="B148" s="54"/>
      <c r="C148" s="54"/>
      <c r="D148" s="58" t="s">
        <v>108</v>
      </c>
      <c r="E148" s="68" t="s">
        <v>188</v>
      </c>
      <c r="F148" s="59"/>
      <c r="G148" s="59"/>
      <c r="H148" s="59"/>
      <c r="I148" s="59"/>
      <c r="J148" s="59"/>
    </row>
    <row r="149" spans="2:10" ht="12.75" hidden="1">
      <c r="B149" s="54"/>
      <c r="C149" s="54"/>
      <c r="D149" s="54">
        <v>30</v>
      </c>
      <c r="E149" s="68" t="s">
        <v>189</v>
      </c>
      <c r="F149" s="59"/>
      <c r="G149" s="59"/>
      <c r="H149" s="59"/>
      <c r="I149" s="59"/>
      <c r="J149" s="59"/>
    </row>
    <row r="150" spans="2:10" ht="12.75" hidden="1">
      <c r="B150" s="56">
        <v>70</v>
      </c>
      <c r="C150" s="54"/>
      <c r="D150" s="54"/>
      <c r="E150" s="80" t="s">
        <v>190</v>
      </c>
      <c r="F150" s="57">
        <v>40000</v>
      </c>
      <c r="G150" s="57">
        <v>4960</v>
      </c>
      <c r="H150" s="57">
        <v>4000</v>
      </c>
      <c r="I150" s="57">
        <v>2000</v>
      </c>
      <c r="J150" s="59">
        <v>29040</v>
      </c>
    </row>
    <row r="151" spans="2:10" ht="12.75" hidden="1">
      <c r="B151" s="56">
        <v>71</v>
      </c>
      <c r="C151" s="54"/>
      <c r="D151" s="54"/>
      <c r="E151" s="56" t="s">
        <v>191</v>
      </c>
      <c r="F151" s="57">
        <v>40000</v>
      </c>
      <c r="G151" s="57">
        <v>4960</v>
      </c>
      <c r="H151" s="57">
        <v>4000</v>
      </c>
      <c r="I151" s="57">
        <v>2000</v>
      </c>
      <c r="J151" s="59">
        <v>29040</v>
      </c>
    </row>
    <row r="152" spans="2:10" ht="12.75" hidden="1">
      <c r="B152" s="54"/>
      <c r="C152" s="55" t="s">
        <v>92</v>
      </c>
      <c r="D152" s="58"/>
      <c r="E152" s="80" t="s">
        <v>192</v>
      </c>
      <c r="F152" s="57">
        <v>40000</v>
      </c>
      <c r="G152" s="57">
        <v>4960</v>
      </c>
      <c r="H152" s="57">
        <v>4000</v>
      </c>
      <c r="I152" s="57">
        <v>2000</v>
      </c>
      <c r="J152" s="59">
        <v>29040</v>
      </c>
    </row>
    <row r="153" spans="2:10" ht="12.75" hidden="1">
      <c r="B153" s="54"/>
      <c r="C153" s="54"/>
      <c r="D153" s="58" t="s">
        <v>92</v>
      </c>
      <c r="E153" s="68" t="s">
        <v>193</v>
      </c>
      <c r="F153" s="57"/>
      <c r="G153" s="59"/>
      <c r="H153" s="59"/>
      <c r="I153" s="59"/>
      <c r="J153" s="59"/>
    </row>
    <row r="154" spans="2:10" ht="12.75" hidden="1">
      <c r="B154" s="54"/>
      <c r="C154" s="54"/>
      <c r="D154" s="58" t="s">
        <v>94</v>
      </c>
      <c r="E154" s="68" t="s">
        <v>194</v>
      </c>
      <c r="F154" s="59"/>
      <c r="G154" s="59"/>
      <c r="H154" s="59"/>
      <c r="I154" s="59"/>
      <c r="J154" s="59"/>
    </row>
    <row r="155" spans="2:10" ht="12.75" hidden="1">
      <c r="B155" s="54"/>
      <c r="C155" s="54"/>
      <c r="D155" s="58" t="s">
        <v>96</v>
      </c>
      <c r="E155" s="68" t="s">
        <v>195</v>
      </c>
      <c r="F155" s="59"/>
      <c r="G155" s="59"/>
      <c r="H155" s="59"/>
      <c r="I155" s="59"/>
      <c r="J155" s="59"/>
    </row>
    <row r="156" spans="2:10" ht="12.75" hidden="1">
      <c r="B156" s="54"/>
      <c r="C156" s="54"/>
      <c r="D156" s="58" t="s">
        <v>196</v>
      </c>
      <c r="E156" s="68" t="s">
        <v>197</v>
      </c>
      <c r="F156" s="59"/>
      <c r="G156" s="59"/>
      <c r="H156" s="59"/>
      <c r="I156" s="59"/>
      <c r="J156" s="59"/>
    </row>
    <row r="157" spans="2:10" ht="12.75" hidden="1">
      <c r="B157" s="89"/>
      <c r="C157" s="89"/>
      <c r="D157" s="90"/>
      <c r="E157" s="91"/>
      <c r="F157" s="92"/>
      <c r="G157" s="92"/>
      <c r="H157" s="92"/>
      <c r="I157" s="92"/>
      <c r="J157" s="92"/>
    </row>
    <row r="158" spans="2:10" ht="12.75" hidden="1">
      <c r="B158" s="89"/>
      <c r="C158" s="89"/>
      <c r="D158" s="90"/>
      <c r="E158" s="91"/>
      <c r="F158" s="92"/>
      <c r="G158" s="92"/>
      <c r="H158" s="92"/>
      <c r="I158" s="92"/>
      <c r="J158" s="92"/>
    </row>
    <row r="159" spans="2:10" ht="12.75" hidden="1">
      <c r="B159" s="89"/>
      <c r="C159" s="89"/>
      <c r="D159" s="90"/>
      <c r="E159" s="91"/>
      <c r="F159" s="92"/>
      <c r="G159" s="92"/>
      <c r="H159" s="92"/>
      <c r="I159" s="92"/>
      <c r="J159" s="92"/>
    </row>
    <row r="160" spans="2:15" ht="15.75">
      <c r="B160" s="89"/>
      <c r="C160" s="89"/>
      <c r="D160" s="90"/>
      <c r="E160" s="91"/>
      <c r="F160" s="92"/>
      <c r="G160" s="92"/>
      <c r="H160" s="92"/>
      <c r="I160" s="92"/>
      <c r="J160" s="92"/>
      <c r="M160" s="93"/>
      <c r="N160" s="93"/>
      <c r="O160" s="93"/>
    </row>
    <row r="161" spans="2:15" ht="15.75">
      <c r="B161" s="89"/>
      <c r="C161" s="89"/>
      <c r="D161" s="90"/>
      <c r="E161" s="91"/>
      <c r="F161" s="92"/>
      <c r="G161" s="92"/>
      <c r="H161" s="92"/>
      <c r="I161" s="92"/>
      <c r="J161" s="92"/>
      <c r="M161" s="93"/>
      <c r="N161" s="93"/>
      <c r="O161" s="93"/>
    </row>
    <row r="162" spans="2:15" s="93" customFormat="1" ht="12.75" customHeight="1">
      <c r="B162" s="94"/>
      <c r="C162" s="94" t="s">
        <v>198</v>
      </c>
      <c r="D162" s="95"/>
      <c r="E162" s="96"/>
      <c r="F162" s="97"/>
      <c r="G162" s="97" t="s">
        <v>199</v>
      </c>
      <c r="H162" s="97"/>
      <c r="I162" s="97"/>
      <c r="J162" s="97"/>
      <c r="M162"/>
      <c r="N162"/>
      <c r="O162"/>
    </row>
    <row r="163" spans="2:15" s="93" customFormat="1" ht="15.75">
      <c r="B163" s="94"/>
      <c r="C163" s="94" t="s">
        <v>200</v>
      </c>
      <c r="D163" s="95"/>
      <c r="E163" s="96"/>
      <c r="F163" s="97"/>
      <c r="G163" s="97" t="s">
        <v>201</v>
      </c>
      <c r="H163" s="97"/>
      <c r="I163" s="97"/>
      <c r="J163" s="97"/>
      <c r="M163"/>
      <c r="N163"/>
      <c r="O163"/>
    </row>
    <row r="164" spans="2:10" ht="12.75">
      <c r="B164" s="89"/>
      <c r="C164" s="89"/>
      <c r="D164" s="90"/>
      <c r="E164" s="91"/>
      <c r="F164" s="92"/>
      <c r="G164" s="92"/>
      <c r="H164" s="92"/>
      <c r="I164" s="92"/>
      <c r="J164" s="92"/>
    </row>
  </sheetData>
  <sheetProtection selectLockedCells="1" selectUnlockedCells="1"/>
  <mergeCells count="4">
    <mergeCell ref="A2:E2"/>
    <mergeCell ref="H2:J2"/>
    <mergeCell ref="B43:C43"/>
    <mergeCell ref="B63:C63"/>
  </mergeCells>
  <printOptions/>
  <pageMargins left="0.6694444444444444" right="0.2298611111111111" top="0.3902777777777778" bottom="0.4326388888888889" header="0.5118055555555555" footer="0.2361111111111111"/>
  <pageSetup horizontalDpi="300" verticalDpi="300" orientation="portrait" paperSize="9" scale="78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selection activeCell="E35" sqref="E35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3.8515625" style="0" customWidth="1"/>
    <col min="4" max="4" width="30.28125" style="0" customWidth="1"/>
    <col min="5" max="5" width="10.8515625" style="0" customWidth="1"/>
    <col min="7" max="7" width="10.140625" style="0" customWidth="1"/>
    <col min="8" max="8" width="10.28125" style="0" customWidth="1"/>
    <col min="9" max="9" width="10.140625" style="0" customWidth="1"/>
    <col min="10" max="10" width="16.140625" style="98" customWidth="1"/>
  </cols>
  <sheetData>
    <row r="1" spans="1:10" s="100" customFormat="1" ht="15">
      <c r="A1" s="99" t="s">
        <v>0</v>
      </c>
      <c r="B1" s="99"/>
      <c r="C1" s="99"/>
      <c r="D1" s="99"/>
      <c r="F1" s="101"/>
      <c r="G1" s="102"/>
      <c r="H1" s="5" t="s">
        <v>1</v>
      </c>
      <c r="J1" s="98"/>
    </row>
    <row r="2" spans="1:9" s="100" customFormat="1" ht="15" customHeight="1">
      <c r="A2" s="135" t="s">
        <v>2</v>
      </c>
      <c r="B2" s="135"/>
      <c r="C2" s="135"/>
      <c r="D2" s="135"/>
      <c r="E2" s="135"/>
      <c r="F2" s="102"/>
      <c r="G2" s="136" t="s">
        <v>3</v>
      </c>
      <c r="H2" s="136"/>
      <c r="I2" s="136"/>
    </row>
    <row r="3" spans="1:10" s="100" customFormat="1" ht="14.25">
      <c r="A3" s="103" t="s">
        <v>4</v>
      </c>
      <c r="E3" s="104" t="s">
        <v>5</v>
      </c>
      <c r="F3" s="102"/>
      <c r="G3" s="102"/>
      <c r="H3" s="102"/>
      <c r="I3" s="102"/>
      <c r="J3" s="98"/>
    </row>
    <row r="4" spans="5:10" s="100" customFormat="1" ht="15">
      <c r="E4" s="105" t="s">
        <v>202</v>
      </c>
      <c r="G4" s="102"/>
      <c r="H4" s="102"/>
      <c r="I4" s="102"/>
      <c r="J4" s="98"/>
    </row>
    <row r="5" spans="1:10" s="100" customFormat="1" ht="15">
      <c r="A5" s="16"/>
      <c r="B5" s="105"/>
      <c r="C5" s="105"/>
      <c r="D5" s="104"/>
      <c r="E5" s="106"/>
      <c r="F5" s="102"/>
      <c r="J5" s="98"/>
    </row>
    <row r="6" spans="1:10" s="100" customFormat="1" ht="15">
      <c r="A6" s="16"/>
      <c r="B6" s="105"/>
      <c r="C6" s="105"/>
      <c r="D6" s="104"/>
      <c r="E6" s="106"/>
      <c r="F6" s="102"/>
      <c r="J6" s="98"/>
    </row>
    <row r="7" spans="1:10" s="100" customFormat="1" ht="12.75">
      <c r="A7" s="138" t="s">
        <v>203</v>
      </c>
      <c r="B7" s="138"/>
      <c r="C7" s="138"/>
      <c r="D7" s="138"/>
      <c r="E7" s="138"/>
      <c r="F7" s="138"/>
      <c r="G7" s="138"/>
      <c r="H7" s="138"/>
      <c r="J7" s="98"/>
    </row>
    <row r="8" spans="1:10" s="100" customFormat="1" ht="12.75">
      <c r="A8" s="138" t="s">
        <v>204</v>
      </c>
      <c r="B8" s="138"/>
      <c r="C8" s="138"/>
      <c r="D8" s="138"/>
      <c r="E8" s="138"/>
      <c r="F8" s="138"/>
      <c r="G8" s="138"/>
      <c r="H8" s="138"/>
      <c r="I8" s="138"/>
      <c r="J8" s="98"/>
    </row>
    <row r="9" spans="1:10" s="100" customFormat="1" ht="14.25">
      <c r="A9" s="107"/>
      <c r="B9" s="107"/>
      <c r="C9" s="107"/>
      <c r="D9" s="107"/>
      <c r="E9" s="107"/>
      <c r="F9" s="107"/>
      <c r="G9" s="108" t="s">
        <v>7</v>
      </c>
      <c r="H9" s="102"/>
      <c r="I9" s="102"/>
      <c r="J9" s="98"/>
    </row>
    <row r="10" spans="1:10" s="100" customFormat="1" ht="12.75">
      <c r="A10" s="107"/>
      <c r="B10" s="107"/>
      <c r="C10" s="107"/>
      <c r="D10" s="107"/>
      <c r="E10" s="107"/>
      <c r="F10" s="107"/>
      <c r="G10" s="107"/>
      <c r="H10" s="107"/>
      <c r="I10" s="107" t="s">
        <v>205</v>
      </c>
      <c r="J10" s="98"/>
    </row>
    <row r="11" spans="1:11" ht="45" customHeight="1">
      <c r="A11" s="109" t="s">
        <v>206</v>
      </c>
      <c r="B11" s="109" t="s">
        <v>207</v>
      </c>
      <c r="C11" s="109" t="s">
        <v>208</v>
      </c>
      <c r="D11" s="109" t="s">
        <v>14</v>
      </c>
      <c r="E11" s="110" t="s">
        <v>209</v>
      </c>
      <c r="F11" s="110" t="s">
        <v>210</v>
      </c>
      <c r="G11" s="110" t="s">
        <v>211</v>
      </c>
      <c r="H11" s="110" t="s">
        <v>212</v>
      </c>
      <c r="I11" s="110" t="s">
        <v>213</v>
      </c>
      <c r="J11" s="111"/>
      <c r="K11" s="100"/>
    </row>
    <row r="12" spans="1:9" ht="10.5" customHeight="1">
      <c r="A12" s="54"/>
      <c r="B12" s="112">
        <v>0</v>
      </c>
      <c r="C12" s="112">
        <v>1</v>
      </c>
      <c r="D12" s="112">
        <v>2</v>
      </c>
      <c r="E12" s="113">
        <v>3</v>
      </c>
      <c r="F12" s="113">
        <v>4</v>
      </c>
      <c r="G12" s="113">
        <v>5</v>
      </c>
      <c r="H12" s="113">
        <v>6</v>
      </c>
      <c r="I12" s="114">
        <v>7</v>
      </c>
    </row>
    <row r="13" spans="1:9" ht="9.75" customHeight="1">
      <c r="A13" s="54"/>
      <c r="B13" s="54"/>
      <c r="C13" s="55"/>
      <c r="D13" s="56" t="s">
        <v>214</v>
      </c>
      <c r="E13" s="57">
        <f>E14+E101</f>
        <v>135600</v>
      </c>
      <c r="F13" s="57">
        <f>F14+F101</f>
        <v>34400</v>
      </c>
      <c r="G13" s="57">
        <f>G14+G101</f>
        <v>34400</v>
      </c>
      <c r="H13" s="57">
        <f>H14+H101</f>
        <v>33400</v>
      </c>
      <c r="I13" s="57">
        <f>I14+I101</f>
        <v>33400</v>
      </c>
    </row>
    <row r="14" spans="1:9" ht="9" customHeight="1">
      <c r="A14" s="54"/>
      <c r="B14" s="55" t="s">
        <v>90</v>
      </c>
      <c r="C14" s="55"/>
      <c r="D14" s="56" t="s">
        <v>215</v>
      </c>
      <c r="E14" s="57">
        <f>E15+E47</f>
        <v>99600</v>
      </c>
      <c r="F14" s="57">
        <f>F15+F47</f>
        <v>25400</v>
      </c>
      <c r="G14" s="57">
        <f>G15+G47</f>
        <v>25400</v>
      </c>
      <c r="H14" s="57">
        <f>H15+H47</f>
        <v>24400</v>
      </c>
      <c r="I14" s="57">
        <f>I15+I47</f>
        <v>24400</v>
      </c>
    </row>
    <row r="15" spans="1:9" ht="9" customHeight="1">
      <c r="A15" s="56">
        <v>10</v>
      </c>
      <c r="B15" s="55"/>
      <c r="C15" s="55"/>
      <c r="D15" s="56" t="s">
        <v>216</v>
      </c>
      <c r="E15" s="57">
        <f>E16+E34+E39</f>
        <v>0</v>
      </c>
      <c r="F15" s="57">
        <f>F16+F34+F39</f>
        <v>0</v>
      </c>
      <c r="G15" s="57">
        <f>G16+G34+G39</f>
        <v>0</v>
      </c>
      <c r="H15" s="57">
        <f>H16+H34+H39</f>
        <v>0</v>
      </c>
      <c r="I15" s="57">
        <f>I16+I34+I39</f>
        <v>0</v>
      </c>
    </row>
    <row r="16" spans="1:16" ht="9" customHeight="1">
      <c r="A16" s="54"/>
      <c r="B16" s="55" t="s">
        <v>90</v>
      </c>
      <c r="C16" s="55"/>
      <c r="D16" s="56" t="s">
        <v>91</v>
      </c>
      <c r="E16" s="57">
        <f>E17+E18+E19+E20+E21+E22+E23+E24+E25+E26+E27+E28+E29+E30+E31+E32+E33</f>
        <v>0</v>
      </c>
      <c r="F16" s="57">
        <v>0</v>
      </c>
      <c r="G16" s="57">
        <f>G17+G18+G19+G20+G21+G22+G23+G24+G25+G26+G27+G28+G29+G30+G31+G32+G33</f>
        <v>0</v>
      </c>
      <c r="H16" s="57">
        <f>H17+H18+H19+H20+H21+H22+H23+H24+H25+H26+H27+H28+H29+H30+H31+H32+H33</f>
        <v>0</v>
      </c>
      <c r="I16" s="57">
        <f>I17+I18+I19+I20+I21+I22+I23+I24+I25+I26+I27+I28+I29+I30+I31+I32+I33</f>
        <v>0</v>
      </c>
      <c r="P16" s="98"/>
    </row>
    <row r="17" spans="1:9" ht="11.25" customHeight="1">
      <c r="A17" s="54"/>
      <c r="B17" s="55"/>
      <c r="C17" s="58" t="s">
        <v>92</v>
      </c>
      <c r="D17" s="54" t="s">
        <v>93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</row>
    <row r="18" spans="1:9" ht="11.25" customHeight="1">
      <c r="A18" s="54"/>
      <c r="B18" s="55"/>
      <c r="C18" s="58" t="s">
        <v>94</v>
      </c>
      <c r="D18" s="54" t="s">
        <v>95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</row>
    <row r="19" spans="1:9" ht="11.25" customHeight="1">
      <c r="A19" s="54"/>
      <c r="B19" s="55"/>
      <c r="C19" s="58" t="s">
        <v>96</v>
      </c>
      <c r="D19" s="54" t="s">
        <v>97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</row>
    <row r="20" spans="1:9" ht="10.5" customHeight="1">
      <c r="A20" s="54"/>
      <c r="B20" s="55"/>
      <c r="C20" s="58" t="s">
        <v>98</v>
      </c>
      <c r="D20" s="54" t="s">
        <v>99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</row>
    <row r="21" spans="1:9" ht="9.75" customHeight="1">
      <c r="A21" s="54"/>
      <c r="B21" s="55"/>
      <c r="C21" s="58" t="s">
        <v>100</v>
      </c>
      <c r="D21" s="54" t="s">
        <v>101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</row>
    <row r="22" spans="1:9" ht="10.5" customHeight="1">
      <c r="A22" s="54"/>
      <c r="B22" s="55"/>
      <c r="C22" s="58" t="s">
        <v>102</v>
      </c>
      <c r="D22" s="54" t="s">
        <v>103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</row>
    <row r="23" spans="1:9" ht="11.25" customHeight="1">
      <c r="A23" s="54"/>
      <c r="B23" s="55"/>
      <c r="C23" s="58" t="s">
        <v>104</v>
      </c>
      <c r="D23" s="54" t="s">
        <v>105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</row>
    <row r="24" spans="1:9" ht="11.25" customHeight="1">
      <c r="A24" s="54"/>
      <c r="B24" s="55"/>
      <c r="C24" s="58" t="s">
        <v>106</v>
      </c>
      <c r="D24" s="54" t="s">
        <v>107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</row>
    <row r="25" spans="1:9" ht="11.25" customHeight="1">
      <c r="A25" s="54"/>
      <c r="B25" s="55"/>
      <c r="C25" s="58" t="s">
        <v>108</v>
      </c>
      <c r="D25" s="54" t="s">
        <v>109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</row>
    <row r="26" spans="1:9" ht="10.5" customHeight="1">
      <c r="A26" s="54"/>
      <c r="B26" s="55"/>
      <c r="C26" s="58" t="s">
        <v>110</v>
      </c>
      <c r="D26" s="54" t="s">
        <v>111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</row>
    <row r="27" spans="1:9" ht="9.75" customHeight="1">
      <c r="A27" s="54"/>
      <c r="B27" s="55"/>
      <c r="C27" s="58" t="s">
        <v>112</v>
      </c>
      <c r="D27" s="54" t="s">
        <v>113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</row>
    <row r="28" spans="1:9" ht="12" customHeight="1">
      <c r="A28" s="54"/>
      <c r="B28" s="55"/>
      <c r="C28" s="58" t="s">
        <v>114</v>
      </c>
      <c r="D28" s="54" t="s">
        <v>115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</row>
    <row r="29" spans="1:9" ht="10.5" customHeight="1">
      <c r="A29" s="54"/>
      <c r="B29" s="55"/>
      <c r="C29" s="58" t="s">
        <v>116</v>
      </c>
      <c r="D29" s="54" t="s">
        <v>117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</row>
    <row r="30" spans="1:9" ht="10.5" customHeight="1">
      <c r="A30" s="54"/>
      <c r="B30" s="55"/>
      <c r="C30" s="58" t="s">
        <v>118</v>
      </c>
      <c r="D30" s="54" t="s">
        <v>119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</row>
    <row r="31" spans="1:9" ht="12" customHeight="1">
      <c r="A31" s="54"/>
      <c r="B31" s="55"/>
      <c r="C31" s="58" t="s">
        <v>120</v>
      </c>
      <c r="D31" s="54" t="s">
        <v>121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</row>
    <row r="32" spans="1:9" ht="11.25" customHeight="1">
      <c r="A32" s="54"/>
      <c r="B32" s="55"/>
      <c r="C32" s="58" t="s">
        <v>122</v>
      </c>
      <c r="D32" s="54" t="s">
        <v>123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</row>
    <row r="33" spans="1:9" ht="12" customHeight="1">
      <c r="A33" s="54"/>
      <c r="B33" s="55"/>
      <c r="C33" s="58">
        <v>30</v>
      </c>
      <c r="D33" s="54" t="s">
        <v>124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</row>
    <row r="34" spans="1:9" ht="10.5" customHeight="1">
      <c r="A34" s="56">
        <v>10</v>
      </c>
      <c r="B34" s="55" t="s">
        <v>94</v>
      </c>
      <c r="C34" s="55"/>
      <c r="D34" s="56" t="s">
        <v>125</v>
      </c>
      <c r="E34" s="57">
        <f>E35+E36+E37+E38</f>
        <v>0</v>
      </c>
      <c r="F34" s="57">
        <f>F35+F36+F37+F38</f>
        <v>0</v>
      </c>
      <c r="G34" s="57">
        <f>G35+G36+G37+G38</f>
        <v>0</v>
      </c>
      <c r="H34" s="57">
        <f>H35+H36+H37+H38</f>
        <v>0</v>
      </c>
      <c r="I34" s="57">
        <f>I35+I36+I37+I38</f>
        <v>0</v>
      </c>
    </row>
    <row r="35" spans="1:9" ht="11.25" customHeight="1">
      <c r="A35" s="54"/>
      <c r="B35" s="55"/>
      <c r="C35" s="58" t="s">
        <v>92</v>
      </c>
      <c r="D35" s="54" t="s">
        <v>126</v>
      </c>
      <c r="E35" s="59">
        <f>SUM(F35:I35)</f>
        <v>0</v>
      </c>
      <c r="F35" s="59">
        <v>0</v>
      </c>
      <c r="G35" s="59">
        <v>0</v>
      </c>
      <c r="H35" s="59">
        <v>0</v>
      </c>
      <c r="I35" s="59">
        <v>0</v>
      </c>
    </row>
    <row r="36" spans="1:9" ht="11.25" customHeight="1">
      <c r="A36" s="54"/>
      <c r="B36" s="55"/>
      <c r="C36" s="58" t="s">
        <v>94</v>
      </c>
      <c r="D36" s="54" t="s">
        <v>127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</row>
    <row r="37" spans="1:9" ht="11.25" customHeight="1">
      <c r="A37" s="60"/>
      <c r="B37" s="61"/>
      <c r="C37" s="62" t="s">
        <v>96</v>
      </c>
      <c r="D37" s="60" t="s">
        <v>128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</row>
    <row r="38" spans="1:9" ht="11.25" customHeight="1">
      <c r="A38" s="60"/>
      <c r="B38" s="61"/>
      <c r="C38" s="62">
        <v>30</v>
      </c>
      <c r="D38" s="60" t="s">
        <v>129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</row>
    <row r="39" spans="1:9" ht="10.5" customHeight="1">
      <c r="A39" s="56">
        <v>10</v>
      </c>
      <c r="B39" s="55" t="s">
        <v>96</v>
      </c>
      <c r="C39" s="58"/>
      <c r="D39" s="56" t="s">
        <v>130</v>
      </c>
      <c r="E39" s="57">
        <f>E40+E41+E42+E43+E44+E45+E46</f>
        <v>0</v>
      </c>
      <c r="F39" s="57">
        <f>F40+F41+F42+F43+F44+F45+F46</f>
        <v>0</v>
      </c>
      <c r="G39" s="57">
        <f>G40+G41+G42+G43+G44+G45+G46</f>
        <v>0</v>
      </c>
      <c r="H39" s="57">
        <f>H40+H41+H42+H43+H44+H45+H46</f>
        <v>0</v>
      </c>
      <c r="I39" s="57">
        <f>I40+I41+I42+I43+I44+I45+I46</f>
        <v>0</v>
      </c>
    </row>
    <row r="40" spans="1:9" ht="11.25" customHeight="1">
      <c r="A40" s="54"/>
      <c r="B40" s="55"/>
      <c r="C40" s="58" t="s">
        <v>92</v>
      </c>
      <c r="D40" s="54" t="s">
        <v>131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</row>
    <row r="41" spans="1:9" ht="10.5" customHeight="1">
      <c r="A41" s="54"/>
      <c r="B41" s="55"/>
      <c r="C41" s="58" t="s">
        <v>94</v>
      </c>
      <c r="D41" s="54" t="s">
        <v>132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</row>
    <row r="42" spans="1:9" ht="11.25" customHeight="1">
      <c r="A42" s="54"/>
      <c r="B42" s="55"/>
      <c r="C42" s="58" t="s">
        <v>96</v>
      </c>
      <c r="D42" s="54" t="s">
        <v>133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</row>
    <row r="43" spans="1:9" ht="23.25" customHeight="1">
      <c r="A43" s="58"/>
      <c r="B43" s="55"/>
      <c r="C43" s="58" t="s">
        <v>98</v>
      </c>
      <c r="D43" s="64" t="s">
        <v>134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</row>
    <row r="44" spans="1:9" ht="11.25" customHeight="1">
      <c r="A44" s="54"/>
      <c r="B44" s="55"/>
      <c r="C44" s="58" t="s">
        <v>100</v>
      </c>
      <c r="D44" s="54" t="s">
        <v>135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</row>
    <row r="45" spans="1:9" ht="11.25" customHeight="1">
      <c r="A45" s="54"/>
      <c r="B45" s="55"/>
      <c r="C45" s="58" t="s">
        <v>102</v>
      </c>
      <c r="D45" s="54" t="s">
        <v>136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</row>
    <row r="46" spans="1:9" ht="10.5" customHeight="1">
      <c r="A46" s="54"/>
      <c r="B46" s="55"/>
      <c r="C46" s="58" t="s">
        <v>104</v>
      </c>
      <c r="D46" s="66" t="s">
        <v>137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</row>
    <row r="47" spans="1:10" ht="10.5" customHeight="1">
      <c r="A47" s="56">
        <v>20</v>
      </c>
      <c r="B47" s="55"/>
      <c r="C47" s="58"/>
      <c r="D47" s="56" t="s">
        <v>138</v>
      </c>
      <c r="E47" s="57">
        <f>E48+E59+E60+E63+E68+E72+E75+E76+E77+E78+E79+E80+E81+E83+E95+E82</f>
        <v>99600</v>
      </c>
      <c r="F47" s="57">
        <f>F48+F59+F60+F63+F68+F72+F75+F76+F77+F78+F79+F80+F81+F83+F95+F82</f>
        <v>25400</v>
      </c>
      <c r="G47" s="57">
        <f>G48+G59+G60+G63+G68+G72+G75+G76+G77+G78+G79+G80+G81+G83+G95+G82</f>
        <v>25400</v>
      </c>
      <c r="H47" s="57">
        <f>H48+H59+H60+H63+H68+H72+H75+H76+H77+H78+H79+H80+H81+H83+H95+H82</f>
        <v>24400</v>
      </c>
      <c r="I47" s="57">
        <f>I48+I59+I60+I63+I68+I72+I75+I76+I77+I78+I79+I80+I81+I83+I95+I82</f>
        <v>24400</v>
      </c>
      <c r="J47" s="115"/>
    </row>
    <row r="48" spans="1:10" ht="10.5" customHeight="1">
      <c r="A48" s="54"/>
      <c r="B48" s="55" t="s">
        <v>92</v>
      </c>
      <c r="C48" s="58"/>
      <c r="D48" s="56" t="s">
        <v>86</v>
      </c>
      <c r="E48" s="57">
        <f aca="true" t="shared" si="0" ref="E48:E57">SUM(F48:I48)</f>
        <v>63600</v>
      </c>
      <c r="F48" s="57">
        <f>SUM(F49:F58)</f>
        <v>15900</v>
      </c>
      <c r="G48" s="57">
        <f>SUM(G49:G58)</f>
        <v>15900</v>
      </c>
      <c r="H48" s="57">
        <f>SUM(H49:H58)</f>
        <v>15900</v>
      </c>
      <c r="I48" s="57">
        <f>SUM(I49:I58)</f>
        <v>15900</v>
      </c>
      <c r="J48" s="115"/>
    </row>
    <row r="49" spans="1:10" ht="10.5" customHeight="1">
      <c r="A49" s="54"/>
      <c r="B49" s="55"/>
      <c r="C49" s="67" t="s">
        <v>92</v>
      </c>
      <c r="D49" s="68" t="s">
        <v>139</v>
      </c>
      <c r="E49" s="59">
        <f t="shared" si="0"/>
        <v>400</v>
      </c>
      <c r="F49" s="59">
        <v>100</v>
      </c>
      <c r="G49" s="59">
        <v>100</v>
      </c>
      <c r="H49" s="59">
        <v>100</v>
      </c>
      <c r="I49" s="59">
        <v>100</v>
      </c>
      <c r="J49" s="92"/>
    </row>
    <row r="50" spans="1:9" ht="10.5" customHeight="1">
      <c r="A50" s="54"/>
      <c r="B50" s="55"/>
      <c r="C50" s="58" t="s">
        <v>94</v>
      </c>
      <c r="D50" s="54" t="s">
        <v>140</v>
      </c>
      <c r="E50" s="59">
        <f t="shared" si="0"/>
        <v>4000</v>
      </c>
      <c r="F50" s="59">
        <v>1000</v>
      </c>
      <c r="G50" s="59">
        <v>1000</v>
      </c>
      <c r="H50" s="59">
        <v>1000</v>
      </c>
      <c r="I50" s="59">
        <v>1000</v>
      </c>
    </row>
    <row r="51" spans="1:9" ht="10.5" customHeight="1">
      <c r="A51" s="54"/>
      <c r="B51" s="55"/>
      <c r="C51" s="58" t="s">
        <v>96</v>
      </c>
      <c r="D51" s="54" t="s">
        <v>141</v>
      </c>
      <c r="E51" s="59">
        <f t="shared" si="0"/>
        <v>40000</v>
      </c>
      <c r="F51" s="59">
        <v>10000</v>
      </c>
      <c r="G51" s="59">
        <v>10000</v>
      </c>
      <c r="H51" s="59">
        <v>10000</v>
      </c>
      <c r="I51" s="59">
        <v>10000</v>
      </c>
    </row>
    <row r="52" spans="1:9" ht="11.25" customHeight="1">
      <c r="A52" s="54"/>
      <c r="B52" s="55"/>
      <c r="C52" s="58" t="s">
        <v>98</v>
      </c>
      <c r="D52" s="54" t="s">
        <v>142</v>
      </c>
      <c r="E52" s="59">
        <f t="shared" si="0"/>
        <v>1600</v>
      </c>
      <c r="F52" s="59">
        <v>400</v>
      </c>
      <c r="G52" s="59">
        <v>400</v>
      </c>
      <c r="H52" s="59">
        <v>400</v>
      </c>
      <c r="I52" s="59">
        <v>400</v>
      </c>
    </row>
    <row r="53" spans="1:9" ht="9.75" customHeight="1">
      <c r="A53" s="54"/>
      <c r="B53" s="55"/>
      <c r="C53" s="58" t="s">
        <v>100</v>
      </c>
      <c r="D53" s="68" t="s">
        <v>143</v>
      </c>
      <c r="E53" s="59">
        <f t="shared" si="0"/>
        <v>800</v>
      </c>
      <c r="F53" s="59">
        <v>200</v>
      </c>
      <c r="G53" s="59">
        <v>200</v>
      </c>
      <c r="H53" s="59">
        <v>200</v>
      </c>
      <c r="I53" s="59">
        <v>200</v>
      </c>
    </row>
    <row r="54" spans="1:9" ht="9.75" customHeight="1">
      <c r="A54" s="54"/>
      <c r="B54" s="55"/>
      <c r="C54" s="58" t="s">
        <v>102</v>
      </c>
      <c r="D54" s="54" t="s">
        <v>144</v>
      </c>
      <c r="E54" s="59">
        <f t="shared" si="0"/>
        <v>0</v>
      </c>
      <c r="F54" s="59">
        <v>0</v>
      </c>
      <c r="G54" s="59">
        <v>0</v>
      </c>
      <c r="H54" s="59">
        <v>0</v>
      </c>
      <c r="I54" s="59">
        <v>0</v>
      </c>
    </row>
    <row r="55" spans="1:9" ht="9.75" customHeight="1">
      <c r="A55" s="54"/>
      <c r="B55" s="55"/>
      <c r="C55" s="58" t="s">
        <v>104</v>
      </c>
      <c r="D55" s="54" t="s">
        <v>145</v>
      </c>
      <c r="E55" s="59">
        <f t="shared" si="0"/>
        <v>0</v>
      </c>
      <c r="F55" s="59">
        <v>0</v>
      </c>
      <c r="G55" s="59">
        <v>0</v>
      </c>
      <c r="H55" s="59">
        <v>0</v>
      </c>
      <c r="I55" s="59">
        <v>0</v>
      </c>
    </row>
    <row r="56" spans="1:9" ht="11.25" customHeight="1">
      <c r="A56" s="54"/>
      <c r="B56" s="55"/>
      <c r="C56" s="58" t="s">
        <v>106</v>
      </c>
      <c r="D56" s="68" t="s">
        <v>146</v>
      </c>
      <c r="E56" s="59">
        <f t="shared" si="0"/>
        <v>800</v>
      </c>
      <c r="F56" s="59">
        <v>200</v>
      </c>
      <c r="G56" s="59">
        <v>200</v>
      </c>
      <c r="H56" s="59">
        <v>200</v>
      </c>
      <c r="I56" s="59">
        <v>200</v>
      </c>
    </row>
    <row r="57" spans="1:9" ht="10.5" customHeight="1">
      <c r="A57" s="54"/>
      <c r="B57" s="55"/>
      <c r="C57" s="58" t="s">
        <v>108</v>
      </c>
      <c r="D57" s="54" t="s">
        <v>147</v>
      </c>
      <c r="E57" s="59">
        <f t="shared" si="0"/>
        <v>4000</v>
      </c>
      <c r="F57" s="59">
        <v>1000</v>
      </c>
      <c r="G57" s="59">
        <v>1000</v>
      </c>
      <c r="H57" s="59">
        <v>1000</v>
      </c>
      <c r="I57" s="59">
        <v>1000</v>
      </c>
    </row>
    <row r="58" spans="1:9" ht="11.25" customHeight="1">
      <c r="A58" s="54"/>
      <c r="B58" s="55"/>
      <c r="C58" s="58">
        <v>30</v>
      </c>
      <c r="D58" s="54" t="s">
        <v>148</v>
      </c>
      <c r="E58" s="59">
        <v>12000</v>
      </c>
      <c r="F58" s="59">
        <v>3000</v>
      </c>
      <c r="G58" s="59">
        <v>3000</v>
      </c>
      <c r="H58" s="59">
        <v>3000</v>
      </c>
      <c r="I58" s="59">
        <v>3000</v>
      </c>
    </row>
    <row r="59" spans="1:10" ht="12" customHeight="1">
      <c r="A59" s="54"/>
      <c r="B59" s="55" t="s">
        <v>94</v>
      </c>
      <c r="C59" s="58"/>
      <c r="D59" s="56" t="s">
        <v>149</v>
      </c>
      <c r="E59" s="57">
        <f>SUM(F59:I59)</f>
        <v>4000</v>
      </c>
      <c r="F59" s="57">
        <v>1000</v>
      </c>
      <c r="G59" s="57">
        <v>1000</v>
      </c>
      <c r="H59" s="57">
        <v>1000</v>
      </c>
      <c r="I59" s="57">
        <v>1000</v>
      </c>
      <c r="J59" s="116"/>
    </row>
    <row r="60" spans="1:10" ht="11.25" customHeight="1">
      <c r="A60" s="54"/>
      <c r="B60" s="55" t="s">
        <v>96</v>
      </c>
      <c r="C60" s="58"/>
      <c r="D60" s="56" t="s">
        <v>150</v>
      </c>
      <c r="E60" s="57">
        <f>E61+E62</f>
        <v>12000</v>
      </c>
      <c r="F60" s="57">
        <f>F61+F62</f>
        <v>3000</v>
      </c>
      <c r="G60" s="57">
        <f>G61+G62</f>
        <v>3000</v>
      </c>
      <c r="H60" s="57">
        <f>H61+H62</f>
        <v>3000</v>
      </c>
      <c r="I60" s="57">
        <f>I61+I62</f>
        <v>3000</v>
      </c>
      <c r="J60" s="116"/>
    </row>
    <row r="61" spans="1:10" ht="9.75" customHeight="1">
      <c r="A61" s="54"/>
      <c r="B61" s="55"/>
      <c r="C61" s="58" t="s">
        <v>92</v>
      </c>
      <c r="D61" s="54" t="s">
        <v>151</v>
      </c>
      <c r="E61" s="59">
        <f>SUM(F61:I61)</f>
        <v>12000</v>
      </c>
      <c r="F61" s="59">
        <v>3000</v>
      </c>
      <c r="G61" s="59">
        <v>3000</v>
      </c>
      <c r="H61" s="59">
        <v>3000</v>
      </c>
      <c r="I61" s="59">
        <v>3000</v>
      </c>
      <c r="J61" s="92"/>
    </row>
    <row r="62" spans="1:10" ht="9.75" customHeight="1">
      <c r="A62" s="54"/>
      <c r="B62" s="55"/>
      <c r="C62" s="58" t="s">
        <v>94</v>
      </c>
      <c r="D62" s="54" t="s">
        <v>152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92"/>
    </row>
    <row r="63" spans="1:10" ht="9" customHeight="1">
      <c r="A63" s="54"/>
      <c r="B63" s="55" t="s">
        <v>98</v>
      </c>
      <c r="C63" s="58"/>
      <c r="D63" s="56" t="s">
        <v>153</v>
      </c>
      <c r="E63" s="57">
        <f>E64+E65+E66+E67</f>
        <v>2000</v>
      </c>
      <c r="F63" s="57">
        <f>F64+F65+F66+F67</f>
        <v>500</v>
      </c>
      <c r="G63" s="57">
        <f>G64+G65+G66+G67</f>
        <v>500</v>
      </c>
      <c r="H63" s="57">
        <f>H64+H65+H66+H67</f>
        <v>500</v>
      </c>
      <c r="I63" s="57">
        <f>I64+I65+I66+I67</f>
        <v>500</v>
      </c>
      <c r="J63" s="116"/>
    </row>
    <row r="64" spans="1:9" ht="9.75" customHeight="1">
      <c r="A64" s="54"/>
      <c r="B64" s="55"/>
      <c r="C64" s="58" t="s">
        <v>92</v>
      </c>
      <c r="D64" s="54" t="s">
        <v>154</v>
      </c>
      <c r="E64" s="59">
        <f>SUM(F64:I64)</f>
        <v>0</v>
      </c>
      <c r="F64" s="59">
        <v>0</v>
      </c>
      <c r="G64" s="59">
        <v>0</v>
      </c>
      <c r="H64" s="59">
        <v>0</v>
      </c>
      <c r="I64" s="59">
        <v>0</v>
      </c>
    </row>
    <row r="65" spans="1:9" ht="13.5" customHeight="1">
      <c r="A65" s="54"/>
      <c r="B65" s="55"/>
      <c r="C65" s="58" t="s">
        <v>94</v>
      </c>
      <c r="D65" s="69" t="s">
        <v>155</v>
      </c>
      <c r="E65" s="59">
        <f>SUM(F65:I65)</f>
        <v>0</v>
      </c>
      <c r="F65" s="59">
        <v>0</v>
      </c>
      <c r="G65" s="59">
        <v>0</v>
      </c>
      <c r="H65" s="59">
        <v>0</v>
      </c>
      <c r="I65" s="59">
        <v>0</v>
      </c>
    </row>
    <row r="66" spans="1:9" ht="10.5" customHeight="1">
      <c r="A66" s="54"/>
      <c r="B66" s="55"/>
      <c r="C66" s="58" t="s">
        <v>96</v>
      </c>
      <c r="D66" s="54" t="s">
        <v>156</v>
      </c>
      <c r="E66" s="59">
        <f>SUM(F66:I66)</f>
        <v>2000</v>
      </c>
      <c r="F66" s="59">
        <v>500</v>
      </c>
      <c r="G66" s="59">
        <v>500</v>
      </c>
      <c r="H66" s="59">
        <v>500</v>
      </c>
      <c r="I66" s="59">
        <v>500</v>
      </c>
    </row>
    <row r="67" spans="1:9" ht="9.75" customHeight="1">
      <c r="A67" s="54"/>
      <c r="B67" s="55"/>
      <c r="C67" s="58" t="s">
        <v>98</v>
      </c>
      <c r="D67" s="54" t="s">
        <v>157</v>
      </c>
      <c r="E67" s="59">
        <f>SUM(F67:I67)</f>
        <v>0</v>
      </c>
      <c r="F67" s="59">
        <v>0</v>
      </c>
      <c r="G67" s="59">
        <v>0</v>
      </c>
      <c r="H67" s="59">
        <v>0</v>
      </c>
      <c r="I67" s="59">
        <v>0</v>
      </c>
    </row>
    <row r="68" spans="1:9" ht="22.5" customHeight="1">
      <c r="A68" s="54"/>
      <c r="B68" s="55" t="s">
        <v>100</v>
      </c>
      <c r="C68" s="70"/>
      <c r="D68" s="71" t="s">
        <v>158</v>
      </c>
      <c r="E68" s="57">
        <f>SUM(E69:E71)</f>
        <v>14000</v>
      </c>
      <c r="F68" s="57">
        <f>SUM(F69:F71)</f>
        <v>4000</v>
      </c>
      <c r="G68" s="57">
        <f>SUM(G69:G71)</f>
        <v>4000</v>
      </c>
      <c r="H68" s="57">
        <f>SUM(H69:H71)</f>
        <v>3000</v>
      </c>
      <c r="I68" s="57">
        <f>SUM(I69:I71)</f>
        <v>3000</v>
      </c>
    </row>
    <row r="69" spans="1:9" ht="15" customHeight="1">
      <c r="A69" s="54"/>
      <c r="B69" s="55"/>
      <c r="C69" s="72" t="s">
        <v>92</v>
      </c>
      <c r="D69" s="69" t="s">
        <v>159</v>
      </c>
      <c r="E69" s="59">
        <f>SUM(F69:I69)</f>
        <v>5000</v>
      </c>
      <c r="F69" s="59">
        <v>1500</v>
      </c>
      <c r="G69" s="59">
        <v>1500</v>
      </c>
      <c r="H69" s="59">
        <v>1000</v>
      </c>
      <c r="I69" s="59">
        <v>1000</v>
      </c>
    </row>
    <row r="70" spans="1:9" ht="10.5" customHeight="1">
      <c r="A70" s="54"/>
      <c r="B70" s="55"/>
      <c r="C70" s="72" t="s">
        <v>94</v>
      </c>
      <c r="D70" s="69" t="s">
        <v>160</v>
      </c>
      <c r="E70" s="59">
        <f>SUM(F70:I70)</f>
        <v>5000</v>
      </c>
      <c r="F70" s="59">
        <v>1500</v>
      </c>
      <c r="G70" s="59">
        <v>1500</v>
      </c>
      <c r="H70" s="59">
        <v>1000</v>
      </c>
      <c r="I70" s="59">
        <v>1000</v>
      </c>
    </row>
    <row r="71" spans="1:9" ht="9.75" customHeight="1">
      <c r="A71" s="54"/>
      <c r="B71" s="55"/>
      <c r="C71" s="72" t="s">
        <v>96</v>
      </c>
      <c r="D71" s="69" t="s">
        <v>161</v>
      </c>
      <c r="E71" s="59">
        <f>SUM(F71:I71)</f>
        <v>4000</v>
      </c>
      <c r="F71" s="59">
        <v>1000</v>
      </c>
      <c r="G71" s="59">
        <v>1000</v>
      </c>
      <c r="H71" s="59">
        <v>1000</v>
      </c>
      <c r="I71" s="59">
        <v>1000</v>
      </c>
    </row>
    <row r="72" spans="1:9" ht="9.75" customHeight="1">
      <c r="A72" s="54"/>
      <c r="B72" s="55" t="s">
        <v>102</v>
      </c>
      <c r="C72" s="55"/>
      <c r="D72" s="56" t="s">
        <v>162</v>
      </c>
      <c r="E72" s="57">
        <f>E73+E74</f>
        <v>0</v>
      </c>
      <c r="F72" s="57">
        <f>F73+F74</f>
        <v>0</v>
      </c>
      <c r="G72" s="57">
        <f>G73+G74</f>
        <v>0</v>
      </c>
      <c r="H72" s="57">
        <f>H73+H74</f>
        <v>0</v>
      </c>
      <c r="I72" s="57">
        <f>I73+I74</f>
        <v>0</v>
      </c>
    </row>
    <row r="73" spans="1:9" ht="11.25" customHeight="1">
      <c r="A73" s="54"/>
      <c r="B73" s="55"/>
      <c r="C73" s="58" t="s">
        <v>92</v>
      </c>
      <c r="D73" s="54" t="s">
        <v>163</v>
      </c>
      <c r="E73" s="59">
        <f aca="true" t="shared" si="1" ref="E73:E81">SUM(F73:I73)</f>
        <v>0</v>
      </c>
      <c r="F73" s="59">
        <v>0</v>
      </c>
      <c r="G73" s="59">
        <v>0</v>
      </c>
      <c r="H73" s="59">
        <v>0</v>
      </c>
      <c r="I73" s="59">
        <v>0</v>
      </c>
    </row>
    <row r="74" spans="1:9" ht="9.75" customHeight="1">
      <c r="A74" s="54"/>
      <c r="B74" s="55"/>
      <c r="C74" s="58" t="s">
        <v>94</v>
      </c>
      <c r="D74" s="54" t="s">
        <v>164</v>
      </c>
      <c r="E74" s="59">
        <f t="shared" si="1"/>
        <v>0</v>
      </c>
      <c r="F74" s="59">
        <v>0</v>
      </c>
      <c r="G74" s="59">
        <v>0</v>
      </c>
      <c r="H74" s="59">
        <v>0</v>
      </c>
      <c r="I74" s="59">
        <v>0</v>
      </c>
    </row>
    <row r="75" spans="1:9" ht="10.5" customHeight="1">
      <c r="A75" s="54"/>
      <c r="B75" s="55" t="s">
        <v>108</v>
      </c>
      <c r="C75" s="55"/>
      <c r="D75" s="56" t="s">
        <v>165</v>
      </c>
      <c r="E75" s="57">
        <f t="shared" si="1"/>
        <v>0</v>
      </c>
      <c r="F75" s="57">
        <v>0</v>
      </c>
      <c r="G75" s="57">
        <v>0</v>
      </c>
      <c r="H75" s="57">
        <v>0</v>
      </c>
      <c r="I75" s="57">
        <v>0</v>
      </c>
    </row>
    <row r="76" spans="1:9" ht="12.75" customHeight="1">
      <c r="A76" s="54"/>
      <c r="B76" s="55">
        <v>10</v>
      </c>
      <c r="C76" s="58"/>
      <c r="D76" s="74" t="s">
        <v>166</v>
      </c>
      <c r="E76" s="57">
        <f t="shared" si="1"/>
        <v>0</v>
      </c>
      <c r="F76" s="57">
        <v>0</v>
      </c>
      <c r="G76" s="57">
        <v>0</v>
      </c>
      <c r="H76" s="57">
        <v>0</v>
      </c>
      <c r="I76" s="57">
        <v>0</v>
      </c>
    </row>
    <row r="77" spans="1:9" ht="9.75" customHeight="1">
      <c r="A77" s="54"/>
      <c r="B77" s="55">
        <v>11</v>
      </c>
      <c r="C77" s="58"/>
      <c r="D77" s="56" t="s">
        <v>167</v>
      </c>
      <c r="E77" s="57">
        <f t="shared" si="1"/>
        <v>0</v>
      </c>
      <c r="F77" s="57">
        <v>0</v>
      </c>
      <c r="G77" s="57">
        <v>0</v>
      </c>
      <c r="H77" s="57">
        <v>0</v>
      </c>
      <c r="I77" s="57">
        <v>0</v>
      </c>
    </row>
    <row r="78" spans="1:9" ht="9.75" customHeight="1">
      <c r="A78" s="54"/>
      <c r="B78" s="55">
        <v>12</v>
      </c>
      <c r="C78" s="58"/>
      <c r="D78" s="56" t="s">
        <v>168</v>
      </c>
      <c r="E78" s="57">
        <f t="shared" si="1"/>
        <v>0</v>
      </c>
      <c r="F78" s="57">
        <v>0</v>
      </c>
      <c r="G78" s="57">
        <v>0</v>
      </c>
      <c r="H78" s="57">
        <v>0</v>
      </c>
      <c r="I78" s="57">
        <v>0</v>
      </c>
    </row>
    <row r="79" spans="1:9" ht="9.75" customHeight="1">
      <c r="A79" s="54"/>
      <c r="B79" s="55">
        <v>13</v>
      </c>
      <c r="C79" s="58"/>
      <c r="D79" s="56" t="s">
        <v>169</v>
      </c>
      <c r="E79" s="57">
        <f t="shared" si="1"/>
        <v>2000</v>
      </c>
      <c r="F79" s="57">
        <v>500</v>
      </c>
      <c r="G79" s="57">
        <v>500</v>
      </c>
      <c r="H79" s="57">
        <v>500</v>
      </c>
      <c r="I79" s="57">
        <v>500</v>
      </c>
    </row>
    <row r="80" spans="1:9" ht="11.25" customHeight="1">
      <c r="A80" s="54"/>
      <c r="B80" s="55">
        <v>14</v>
      </c>
      <c r="C80" s="58"/>
      <c r="D80" s="75" t="s">
        <v>170</v>
      </c>
      <c r="E80" s="57">
        <f t="shared" si="1"/>
        <v>2000</v>
      </c>
      <c r="F80" s="57">
        <v>500</v>
      </c>
      <c r="G80" s="57">
        <v>500</v>
      </c>
      <c r="H80" s="57">
        <v>500</v>
      </c>
      <c r="I80" s="57">
        <v>500</v>
      </c>
    </row>
    <row r="81" spans="1:9" ht="18.75" customHeight="1">
      <c r="A81" s="54"/>
      <c r="B81" s="76">
        <v>25</v>
      </c>
      <c r="C81" s="54"/>
      <c r="D81" s="77" t="s">
        <v>171</v>
      </c>
      <c r="E81" s="57">
        <f t="shared" si="1"/>
        <v>0</v>
      </c>
      <c r="F81" s="57">
        <v>0</v>
      </c>
      <c r="G81" s="57">
        <f>SUM(G82:G91)</f>
        <v>0</v>
      </c>
      <c r="H81" s="57">
        <f>SUM(H82:H91)</f>
        <v>0</v>
      </c>
      <c r="I81" s="57">
        <f>SUM(I82:I91)</f>
        <v>0</v>
      </c>
    </row>
    <row r="82" spans="1:9" ht="13.5" customHeight="1">
      <c r="A82" s="60"/>
      <c r="B82" s="61">
        <v>27</v>
      </c>
      <c r="C82" s="60"/>
      <c r="D82" s="78" t="s">
        <v>172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</row>
    <row r="83" spans="1:9" ht="9" customHeight="1">
      <c r="A83" s="54"/>
      <c r="B83" s="76"/>
      <c r="C83" s="54"/>
      <c r="D83" s="80" t="s">
        <v>173</v>
      </c>
      <c r="E83" s="57">
        <f aca="true" t="shared" si="2" ref="E83:E94">SUM(F83:I83)</f>
        <v>0</v>
      </c>
      <c r="F83" s="57">
        <v>0</v>
      </c>
      <c r="G83" s="57">
        <f>SUM(G84:G93)</f>
        <v>0</v>
      </c>
      <c r="H83" s="57">
        <f>SUM(H84:H93)</f>
        <v>0</v>
      </c>
      <c r="I83" s="57">
        <f>SUM(I84:I93)</f>
        <v>0</v>
      </c>
    </row>
    <row r="84" spans="1:9" ht="16.5" customHeight="1">
      <c r="A84" s="54"/>
      <c r="B84" s="76"/>
      <c r="C84" s="54"/>
      <c r="D84" s="81" t="s">
        <v>174</v>
      </c>
      <c r="E84" s="59">
        <f t="shared" si="2"/>
        <v>0</v>
      </c>
      <c r="F84" s="59">
        <v>0</v>
      </c>
      <c r="G84" s="59">
        <v>0</v>
      </c>
      <c r="H84" s="59">
        <v>0</v>
      </c>
      <c r="I84" s="59">
        <v>0</v>
      </c>
    </row>
    <row r="85" spans="1:9" ht="26.25" customHeight="1">
      <c r="A85" s="54"/>
      <c r="B85" s="76"/>
      <c r="C85" s="54"/>
      <c r="D85" s="82" t="s">
        <v>175</v>
      </c>
      <c r="E85" s="59">
        <f t="shared" si="2"/>
        <v>0</v>
      </c>
      <c r="F85" s="59">
        <v>0</v>
      </c>
      <c r="G85" s="59">
        <v>0</v>
      </c>
      <c r="H85" s="59">
        <v>0</v>
      </c>
      <c r="I85" s="59">
        <v>0</v>
      </c>
    </row>
    <row r="86" spans="1:9" ht="27.75" customHeight="1">
      <c r="A86" s="54"/>
      <c r="B86" s="76"/>
      <c r="C86" s="54"/>
      <c r="D86" s="82" t="s">
        <v>176</v>
      </c>
      <c r="E86" s="59">
        <f t="shared" si="2"/>
        <v>0</v>
      </c>
      <c r="F86" s="59">
        <v>0</v>
      </c>
      <c r="G86" s="59">
        <v>0</v>
      </c>
      <c r="H86" s="59">
        <v>0</v>
      </c>
      <c r="I86" s="59">
        <v>0</v>
      </c>
    </row>
    <row r="87" spans="1:9" ht="21" customHeight="1">
      <c r="A87" s="54"/>
      <c r="B87" s="76"/>
      <c r="C87" s="54"/>
      <c r="D87" s="82" t="s">
        <v>177</v>
      </c>
      <c r="E87" s="59">
        <f t="shared" si="2"/>
        <v>0</v>
      </c>
      <c r="F87" s="59">
        <v>0</v>
      </c>
      <c r="G87" s="59">
        <v>0</v>
      </c>
      <c r="H87" s="59">
        <v>0</v>
      </c>
      <c r="I87" s="59">
        <v>0</v>
      </c>
    </row>
    <row r="88" spans="1:9" ht="22.5" customHeight="1">
      <c r="A88" s="54"/>
      <c r="B88" s="76"/>
      <c r="C88" s="54"/>
      <c r="D88" s="82" t="s">
        <v>178</v>
      </c>
      <c r="E88" s="59">
        <f t="shared" si="2"/>
        <v>0</v>
      </c>
      <c r="F88" s="59">
        <v>0</v>
      </c>
      <c r="G88" s="59">
        <v>0</v>
      </c>
      <c r="H88" s="59">
        <v>0</v>
      </c>
      <c r="I88" s="59">
        <v>0</v>
      </c>
    </row>
    <row r="89" spans="1:9" ht="19.5" customHeight="1">
      <c r="A89" s="54"/>
      <c r="B89" s="76"/>
      <c r="C89" s="54"/>
      <c r="D89" s="82" t="s">
        <v>179</v>
      </c>
      <c r="E89" s="59">
        <f t="shared" si="2"/>
        <v>0</v>
      </c>
      <c r="F89" s="59">
        <v>0</v>
      </c>
      <c r="G89" s="59">
        <v>0</v>
      </c>
      <c r="H89" s="59">
        <v>0</v>
      </c>
      <c r="I89" s="59">
        <v>0</v>
      </c>
    </row>
    <row r="90" spans="1:9" ht="23.25" customHeight="1">
      <c r="A90" s="54"/>
      <c r="B90" s="76"/>
      <c r="C90" s="54"/>
      <c r="D90" s="82" t="s">
        <v>180</v>
      </c>
      <c r="E90" s="59">
        <f t="shared" si="2"/>
        <v>0</v>
      </c>
      <c r="F90" s="59">
        <v>0</v>
      </c>
      <c r="G90" s="59">
        <v>0</v>
      </c>
      <c r="H90" s="59">
        <v>0</v>
      </c>
      <c r="I90" s="59">
        <v>0</v>
      </c>
    </row>
    <row r="91" spans="1:9" ht="17.25" customHeight="1">
      <c r="A91" s="66"/>
      <c r="B91" s="83"/>
      <c r="C91" s="66"/>
      <c r="D91" s="82" t="s">
        <v>181</v>
      </c>
      <c r="E91" s="59">
        <f t="shared" si="2"/>
        <v>0</v>
      </c>
      <c r="F91" s="59">
        <v>0</v>
      </c>
      <c r="G91" s="59">
        <v>0</v>
      </c>
      <c r="H91" s="59">
        <v>0</v>
      </c>
      <c r="I91" s="59">
        <v>0</v>
      </c>
    </row>
    <row r="92" spans="1:9" ht="19.5" customHeight="1">
      <c r="A92" s="66"/>
      <c r="B92" s="83"/>
      <c r="C92" s="66"/>
      <c r="D92" s="85" t="s">
        <v>182</v>
      </c>
      <c r="E92" s="59">
        <f t="shared" si="2"/>
        <v>0</v>
      </c>
      <c r="F92" s="59">
        <v>0</v>
      </c>
      <c r="G92" s="59">
        <v>0</v>
      </c>
      <c r="H92" s="59">
        <v>0</v>
      </c>
      <c r="I92" s="59">
        <v>0</v>
      </c>
    </row>
    <row r="93" spans="1:9" ht="15.75" customHeight="1">
      <c r="A93" s="66"/>
      <c r="B93" s="83"/>
      <c r="C93" s="66"/>
      <c r="D93" s="85" t="s">
        <v>183</v>
      </c>
      <c r="E93" s="59">
        <f t="shared" si="2"/>
        <v>0</v>
      </c>
      <c r="F93" s="59">
        <v>0</v>
      </c>
      <c r="G93" s="59">
        <v>0</v>
      </c>
      <c r="H93" s="59">
        <v>0</v>
      </c>
      <c r="I93" s="59">
        <v>0</v>
      </c>
    </row>
    <row r="94" spans="1:9" ht="25.5" customHeight="1">
      <c r="A94" s="86"/>
      <c r="B94" s="87"/>
      <c r="C94" s="86"/>
      <c r="D94" s="88" t="s">
        <v>184</v>
      </c>
      <c r="E94" s="79">
        <f t="shared" si="2"/>
        <v>0</v>
      </c>
      <c r="F94" s="79">
        <v>0</v>
      </c>
      <c r="G94" s="79">
        <v>0</v>
      </c>
      <c r="H94" s="79"/>
      <c r="I94" s="79">
        <v>0</v>
      </c>
    </row>
    <row r="95" spans="1:10" ht="10.5" customHeight="1">
      <c r="A95" s="54"/>
      <c r="B95" s="76">
        <v>30</v>
      </c>
      <c r="C95" s="54"/>
      <c r="D95" s="80" t="s">
        <v>77</v>
      </c>
      <c r="E95" s="57">
        <f>SUM(E96:E100)</f>
        <v>0</v>
      </c>
      <c r="F95" s="57">
        <f>SUM(F96:F100)</f>
        <v>0</v>
      </c>
      <c r="G95" s="57">
        <f>SUM(G96:G100)</f>
        <v>0</v>
      </c>
      <c r="H95" s="57">
        <f>SUM(H96:H100)</f>
        <v>0</v>
      </c>
      <c r="I95" s="57">
        <f>SUM(I96:I100)</f>
        <v>0</v>
      </c>
      <c r="J95" s="116"/>
    </row>
    <row r="96" spans="1:9" ht="10.5" customHeight="1">
      <c r="A96" s="60"/>
      <c r="B96" s="61"/>
      <c r="C96" s="62" t="s">
        <v>92</v>
      </c>
      <c r="D96" s="60" t="s">
        <v>185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</row>
    <row r="97" spans="1:9" ht="10.5" customHeight="1">
      <c r="A97" s="54"/>
      <c r="B97" s="76"/>
      <c r="C97" s="58" t="s">
        <v>96</v>
      </c>
      <c r="D97" s="68" t="s">
        <v>186</v>
      </c>
      <c r="E97" s="59">
        <f>SUM(F97:I97)</f>
        <v>0</v>
      </c>
      <c r="F97" s="59">
        <v>0</v>
      </c>
      <c r="G97" s="59">
        <v>0</v>
      </c>
      <c r="H97" s="59">
        <v>0</v>
      </c>
      <c r="I97" s="59">
        <v>0</v>
      </c>
    </row>
    <row r="98" spans="1:9" ht="11.25" customHeight="1">
      <c r="A98" s="54"/>
      <c r="B98" s="54"/>
      <c r="C98" s="58" t="s">
        <v>98</v>
      </c>
      <c r="D98" s="68" t="s">
        <v>187</v>
      </c>
      <c r="E98" s="59">
        <f>SUM(F98:I98)</f>
        <v>0</v>
      </c>
      <c r="F98" s="59">
        <v>0</v>
      </c>
      <c r="G98" s="59">
        <v>0</v>
      </c>
      <c r="H98" s="59">
        <v>0</v>
      </c>
      <c r="I98" s="59">
        <v>0</v>
      </c>
    </row>
    <row r="99" spans="1:9" ht="10.5" customHeight="1">
      <c r="A99" s="54"/>
      <c r="B99" s="54"/>
      <c r="C99" s="58" t="s">
        <v>108</v>
      </c>
      <c r="D99" s="68" t="s">
        <v>188</v>
      </c>
      <c r="E99" s="59">
        <f>SUM(F99:I99)</f>
        <v>0</v>
      </c>
      <c r="F99" s="59">
        <v>0</v>
      </c>
      <c r="G99" s="59">
        <v>0</v>
      </c>
      <c r="H99" s="59">
        <v>0</v>
      </c>
      <c r="I99" s="59">
        <v>0</v>
      </c>
    </row>
    <row r="100" spans="1:10" ht="9" customHeight="1">
      <c r="A100" s="54"/>
      <c r="B100" s="54"/>
      <c r="C100" s="54">
        <v>30</v>
      </c>
      <c r="D100" s="68" t="s">
        <v>189</v>
      </c>
      <c r="E100" s="59">
        <f>SUM(F100:I100)</f>
        <v>0</v>
      </c>
      <c r="F100" s="59">
        <v>0</v>
      </c>
      <c r="G100" s="59">
        <v>0</v>
      </c>
      <c r="H100" s="59">
        <v>0</v>
      </c>
      <c r="I100" s="59">
        <v>0</v>
      </c>
      <c r="J100" s="92"/>
    </row>
    <row r="101" spans="1:9" ht="10.5" customHeight="1">
      <c r="A101" s="56">
        <v>70</v>
      </c>
      <c r="B101" s="54"/>
      <c r="C101" s="54"/>
      <c r="D101" s="80" t="s">
        <v>190</v>
      </c>
      <c r="E101" s="57">
        <f aca="true" t="shared" si="3" ref="E101:I102">SUM(E102)</f>
        <v>36000</v>
      </c>
      <c r="F101" s="57">
        <f t="shared" si="3"/>
        <v>9000</v>
      </c>
      <c r="G101" s="57">
        <f t="shared" si="3"/>
        <v>9000</v>
      </c>
      <c r="H101" s="57">
        <f t="shared" si="3"/>
        <v>9000</v>
      </c>
      <c r="I101" s="57">
        <f t="shared" si="3"/>
        <v>9000</v>
      </c>
    </row>
    <row r="102" spans="1:9" ht="10.5" customHeight="1">
      <c r="A102" s="56">
        <v>71</v>
      </c>
      <c r="B102" s="54"/>
      <c r="C102" s="54"/>
      <c r="D102" s="56" t="s">
        <v>191</v>
      </c>
      <c r="E102" s="57">
        <f t="shared" si="3"/>
        <v>36000</v>
      </c>
      <c r="F102" s="57">
        <f t="shared" si="3"/>
        <v>9000</v>
      </c>
      <c r="G102" s="57">
        <f t="shared" si="3"/>
        <v>9000</v>
      </c>
      <c r="H102" s="57">
        <f t="shared" si="3"/>
        <v>9000</v>
      </c>
      <c r="I102" s="57">
        <f t="shared" si="3"/>
        <v>9000</v>
      </c>
    </row>
    <row r="103" spans="1:9" ht="10.5" customHeight="1">
      <c r="A103" s="54"/>
      <c r="B103" s="55" t="s">
        <v>92</v>
      </c>
      <c r="C103" s="58"/>
      <c r="D103" s="80" t="s">
        <v>192</v>
      </c>
      <c r="E103" s="57">
        <f>SUM(E104:E107)</f>
        <v>36000</v>
      </c>
      <c r="F103" s="57">
        <f>SUM(F104:F107)</f>
        <v>9000</v>
      </c>
      <c r="G103" s="57">
        <f>SUM(G104:G107)</f>
        <v>9000</v>
      </c>
      <c r="H103" s="57">
        <f>SUM(H104:H107)</f>
        <v>9000</v>
      </c>
      <c r="I103" s="57">
        <f>SUM(I104:I107)</f>
        <v>9000</v>
      </c>
    </row>
    <row r="104" spans="1:9" ht="12" customHeight="1">
      <c r="A104" s="54"/>
      <c r="B104" s="54"/>
      <c r="C104" s="58" t="s">
        <v>92</v>
      </c>
      <c r="D104" s="68" t="s">
        <v>193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</row>
    <row r="105" spans="1:9" ht="9.75" customHeight="1">
      <c r="A105" s="54"/>
      <c r="B105" s="54"/>
      <c r="C105" s="58" t="s">
        <v>94</v>
      </c>
      <c r="D105" s="68" t="s">
        <v>194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</row>
    <row r="106" spans="1:9" ht="12" customHeight="1">
      <c r="A106" s="54"/>
      <c r="B106" s="54"/>
      <c r="C106" s="58" t="s">
        <v>96</v>
      </c>
      <c r="D106" s="68" t="s">
        <v>195</v>
      </c>
      <c r="E106" s="59">
        <f>SUM(F106:I106)</f>
        <v>0</v>
      </c>
      <c r="F106" s="59">
        <v>0</v>
      </c>
      <c r="G106" s="59">
        <v>0</v>
      </c>
      <c r="H106" s="59">
        <v>0</v>
      </c>
      <c r="I106" s="59">
        <v>0</v>
      </c>
    </row>
    <row r="107" spans="1:9" ht="10.5" customHeight="1">
      <c r="A107" s="54"/>
      <c r="B107" s="54"/>
      <c r="C107" s="58" t="s">
        <v>196</v>
      </c>
      <c r="D107" s="68" t="s">
        <v>197</v>
      </c>
      <c r="E107" s="59">
        <f>SUM(F107:I107)</f>
        <v>36000</v>
      </c>
      <c r="F107" s="59">
        <v>9000</v>
      </c>
      <c r="G107" s="59">
        <v>9000</v>
      </c>
      <c r="H107" s="59">
        <v>9000</v>
      </c>
      <c r="I107" s="59">
        <v>9000</v>
      </c>
    </row>
    <row r="109" spans="4:10" s="6" customFormat="1" ht="12.75">
      <c r="D109" s="117" t="s">
        <v>198</v>
      </c>
      <c r="G109" s="6" t="s">
        <v>217</v>
      </c>
      <c r="J109" s="115"/>
    </row>
    <row r="110" spans="4:10" s="118" customFormat="1" ht="12.75">
      <c r="D110" s="117" t="s">
        <v>218</v>
      </c>
      <c r="E110" s="6"/>
      <c r="F110" s="6"/>
      <c r="G110" s="6" t="s">
        <v>201</v>
      </c>
      <c r="H110" s="6"/>
      <c r="J110" s="119"/>
    </row>
  </sheetData>
  <sheetProtection selectLockedCells="1" selectUnlockedCells="1"/>
  <mergeCells count="4">
    <mergeCell ref="A2:E2"/>
    <mergeCell ref="G2:I2"/>
    <mergeCell ref="A7:H7"/>
    <mergeCell ref="A8:I8"/>
  </mergeCells>
  <printOptions/>
  <pageMargins left="0.7479166666666667" right="0.22013888888888888" top="0.3402777777777778" bottom="0.5" header="0.5118055555555555" footer="0.22013888888888888"/>
  <pageSetup horizontalDpi="300" verticalDpi="3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0">
      <selection activeCell="D118" sqref="D1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7109375" style="0" customWidth="1"/>
    <col min="4" max="4" width="29.140625" style="0" customWidth="1"/>
    <col min="6" max="6" width="9.421875" style="0" customWidth="1"/>
    <col min="7" max="7" width="10.00390625" style="0" customWidth="1"/>
  </cols>
  <sheetData>
    <row r="1" spans="1:10" s="100" customFormat="1" ht="15">
      <c r="A1" s="99" t="s">
        <v>0</v>
      </c>
      <c r="B1" s="99"/>
      <c r="C1" s="99"/>
      <c r="D1" s="99"/>
      <c r="F1" s="101"/>
      <c r="G1" s="102"/>
      <c r="H1" s="5" t="s">
        <v>1</v>
      </c>
      <c r="J1" s="101"/>
    </row>
    <row r="2" spans="1:10" s="100" customFormat="1" ht="15" customHeight="1">
      <c r="A2" s="135" t="s">
        <v>2</v>
      </c>
      <c r="B2" s="135"/>
      <c r="C2" s="135"/>
      <c r="D2" s="135"/>
      <c r="E2" s="135"/>
      <c r="F2" s="102"/>
      <c r="G2" s="136" t="s">
        <v>3</v>
      </c>
      <c r="H2" s="136"/>
      <c r="I2" s="136"/>
      <c r="J2" s="102"/>
    </row>
    <row r="3" spans="1:10" s="100" customFormat="1" ht="14.25">
      <c r="A3" s="103" t="s">
        <v>4</v>
      </c>
      <c r="E3" s="104" t="s">
        <v>5</v>
      </c>
      <c r="F3" s="102"/>
      <c r="G3" s="102"/>
      <c r="H3" s="102"/>
      <c r="I3" s="102"/>
      <c r="J3" s="102"/>
    </row>
    <row r="4" spans="5:10" s="100" customFormat="1" ht="15">
      <c r="E4" s="105" t="s">
        <v>202</v>
      </c>
      <c r="G4" s="102"/>
      <c r="H4" s="102"/>
      <c r="I4" s="102"/>
      <c r="J4" s="102"/>
    </row>
    <row r="5" spans="1:10" s="100" customFormat="1" ht="15">
      <c r="A5" s="16"/>
      <c r="B5" s="105"/>
      <c r="C5" s="105"/>
      <c r="D5" s="104"/>
      <c r="E5" s="106"/>
      <c r="F5" s="102"/>
      <c r="J5" s="102"/>
    </row>
    <row r="6" spans="1:10" s="100" customFormat="1" ht="15">
      <c r="A6" s="16"/>
      <c r="B6" s="105"/>
      <c r="C6" s="105"/>
      <c r="D6" s="104"/>
      <c r="E6" s="106"/>
      <c r="F6" s="102"/>
      <c r="G6" s="108" t="s">
        <v>7</v>
      </c>
      <c r="H6" s="102"/>
      <c r="I6" s="102"/>
      <c r="J6" s="102"/>
    </row>
    <row r="8" spans="4:7" ht="12.75">
      <c r="D8" s="138" t="s">
        <v>219</v>
      </c>
      <c r="E8" s="138"/>
      <c r="F8" s="138"/>
      <c r="G8" s="138"/>
    </row>
    <row r="9" spans="1:9" ht="12.75">
      <c r="A9" s="138" t="s">
        <v>220</v>
      </c>
      <c r="B9" s="138"/>
      <c r="C9" s="138"/>
      <c r="D9" s="138"/>
      <c r="E9" s="138"/>
      <c r="F9" s="138"/>
      <c r="G9" s="138"/>
      <c r="H9" s="138"/>
      <c r="I9" s="138"/>
    </row>
    <row r="10" ht="12.75">
      <c r="I10" s="120" t="s">
        <v>205</v>
      </c>
    </row>
    <row r="11" spans="1:9" ht="45">
      <c r="A11" s="109" t="s">
        <v>206</v>
      </c>
      <c r="B11" s="109" t="s">
        <v>207</v>
      </c>
      <c r="C11" s="109" t="s">
        <v>208</v>
      </c>
      <c r="D11" s="109" t="s">
        <v>14</v>
      </c>
      <c r="E11" s="110" t="s">
        <v>209</v>
      </c>
      <c r="F11" s="110" t="s">
        <v>210</v>
      </c>
      <c r="G11" s="110" t="s">
        <v>211</v>
      </c>
      <c r="H11" s="110" t="s">
        <v>212</v>
      </c>
      <c r="I11" s="110" t="s">
        <v>213</v>
      </c>
    </row>
    <row r="12" spans="1:9" ht="12.75">
      <c r="A12" s="54"/>
      <c r="B12" s="112">
        <v>0</v>
      </c>
      <c r="C12" s="112">
        <v>1</v>
      </c>
      <c r="D12" s="112">
        <v>2</v>
      </c>
      <c r="E12" s="113">
        <v>3</v>
      </c>
      <c r="F12" s="113">
        <v>4</v>
      </c>
      <c r="G12" s="113">
        <v>5</v>
      </c>
      <c r="H12" s="113">
        <v>6</v>
      </c>
      <c r="I12" s="114">
        <v>7</v>
      </c>
    </row>
    <row r="13" spans="1:9" ht="12.75">
      <c r="A13" s="54"/>
      <c r="B13" s="54"/>
      <c r="C13" s="55"/>
      <c r="D13" s="56" t="s">
        <v>214</v>
      </c>
      <c r="E13" s="57">
        <f>E14+E101</f>
        <v>167420</v>
      </c>
      <c r="F13" s="57">
        <f>F14+F101</f>
        <v>41855</v>
      </c>
      <c r="G13" s="57">
        <f>G14+G101</f>
        <v>41855</v>
      </c>
      <c r="H13" s="57">
        <f>H14+H101</f>
        <v>41855</v>
      </c>
      <c r="I13" s="57">
        <f>I14+I101</f>
        <v>41855</v>
      </c>
    </row>
    <row r="14" spans="1:9" ht="12.75">
      <c r="A14" s="54"/>
      <c r="B14" s="55" t="s">
        <v>90</v>
      </c>
      <c r="C14" s="55"/>
      <c r="D14" s="56" t="s">
        <v>215</v>
      </c>
      <c r="E14" s="57">
        <f>E15+E47</f>
        <v>167420</v>
      </c>
      <c r="F14" s="57">
        <f>F15+F47</f>
        <v>41855</v>
      </c>
      <c r="G14" s="57">
        <f>G15+G47</f>
        <v>41855</v>
      </c>
      <c r="H14" s="57">
        <f>H15+H47</f>
        <v>41855</v>
      </c>
      <c r="I14" s="57">
        <f>I15+I47</f>
        <v>41855</v>
      </c>
    </row>
    <row r="15" spans="1:9" ht="12.75">
      <c r="A15" s="56">
        <v>10</v>
      </c>
      <c r="B15" s="55"/>
      <c r="C15" s="55"/>
      <c r="D15" s="56" t="s">
        <v>216</v>
      </c>
      <c r="E15" s="57">
        <f>E16+E39</f>
        <v>77420</v>
      </c>
      <c r="F15" s="57">
        <f>F16+F39</f>
        <v>19355</v>
      </c>
      <c r="G15" s="57">
        <f>G16+G39</f>
        <v>19355</v>
      </c>
      <c r="H15" s="57">
        <f>H16+H39</f>
        <v>19355</v>
      </c>
      <c r="I15" s="57">
        <f>I16+I39</f>
        <v>19355</v>
      </c>
    </row>
    <row r="16" spans="1:9" ht="12.75">
      <c r="A16" s="54"/>
      <c r="B16" s="55" t="s">
        <v>90</v>
      </c>
      <c r="C16" s="55"/>
      <c r="D16" s="56" t="s">
        <v>91</v>
      </c>
      <c r="E16" s="57">
        <f>SUM(E17:E33)</f>
        <v>66800</v>
      </c>
      <c r="F16" s="57">
        <f>SUM(F17:F33)</f>
        <v>16700</v>
      </c>
      <c r="G16" s="57">
        <f>SUM(G17:G33)</f>
        <v>16700</v>
      </c>
      <c r="H16" s="57">
        <f>SUM(H17:H33)</f>
        <v>16700</v>
      </c>
      <c r="I16" s="57">
        <f>SUM(I17:I33)</f>
        <v>16700</v>
      </c>
    </row>
    <row r="17" spans="1:9" ht="12.75">
      <c r="A17" s="54"/>
      <c r="B17" s="55"/>
      <c r="C17" s="58" t="s">
        <v>92</v>
      </c>
      <c r="D17" s="54" t="s">
        <v>93</v>
      </c>
      <c r="E17" s="59">
        <f>SUM(F17:I17)</f>
        <v>32000</v>
      </c>
      <c r="F17" s="59">
        <v>8000</v>
      </c>
      <c r="G17" s="59">
        <v>8000</v>
      </c>
      <c r="H17" s="59">
        <v>8000</v>
      </c>
      <c r="I17" s="59">
        <v>8000</v>
      </c>
    </row>
    <row r="18" spans="1:9" ht="12.75">
      <c r="A18" s="54"/>
      <c r="B18" s="55"/>
      <c r="C18" s="58" t="s">
        <v>94</v>
      </c>
      <c r="D18" s="54" t="s">
        <v>95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</row>
    <row r="19" spans="1:9" ht="12.75">
      <c r="A19" s="54"/>
      <c r="B19" s="55"/>
      <c r="C19" s="58" t="s">
        <v>96</v>
      </c>
      <c r="D19" s="54" t="s">
        <v>97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</row>
    <row r="20" spans="1:9" ht="12.75">
      <c r="A20" s="54"/>
      <c r="B20" s="55"/>
      <c r="C20" s="58" t="s">
        <v>98</v>
      </c>
      <c r="D20" s="54" t="s">
        <v>99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</row>
    <row r="21" spans="1:9" ht="12.75">
      <c r="A21" s="54"/>
      <c r="B21" s="55"/>
      <c r="C21" s="58" t="s">
        <v>100</v>
      </c>
      <c r="D21" s="54" t="s">
        <v>101</v>
      </c>
      <c r="E21" s="59">
        <f>SUM(F21:I21)</f>
        <v>9600</v>
      </c>
      <c r="F21" s="59">
        <v>2400</v>
      </c>
      <c r="G21" s="59">
        <v>2400</v>
      </c>
      <c r="H21" s="59">
        <v>2400</v>
      </c>
      <c r="I21" s="59">
        <v>2400</v>
      </c>
    </row>
    <row r="22" spans="1:9" ht="12.75">
      <c r="A22" s="54"/>
      <c r="B22" s="55"/>
      <c r="C22" s="58" t="s">
        <v>102</v>
      </c>
      <c r="D22" s="54" t="s">
        <v>103</v>
      </c>
      <c r="E22" s="59">
        <f>SUM(F22:I22)</f>
        <v>0</v>
      </c>
      <c r="F22" s="59">
        <v>0</v>
      </c>
      <c r="G22" s="59">
        <v>0</v>
      </c>
      <c r="H22" s="59">
        <v>0</v>
      </c>
      <c r="I22" s="59">
        <v>0</v>
      </c>
    </row>
    <row r="23" spans="1:9" ht="12.75">
      <c r="A23" s="54"/>
      <c r="B23" s="55"/>
      <c r="C23" s="58" t="s">
        <v>104</v>
      </c>
      <c r="D23" s="54" t="s">
        <v>105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</row>
    <row r="24" spans="1:9" ht="12.75">
      <c r="A24" s="54"/>
      <c r="B24" s="55"/>
      <c r="C24" s="58" t="s">
        <v>106</v>
      </c>
      <c r="D24" s="54" t="s">
        <v>107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</row>
    <row r="25" spans="1:9" ht="12.75">
      <c r="A25" s="54"/>
      <c r="B25" s="55"/>
      <c r="C25" s="58" t="s">
        <v>108</v>
      </c>
      <c r="D25" s="54" t="s">
        <v>109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</row>
    <row r="26" spans="1:9" ht="12.75">
      <c r="A26" s="54"/>
      <c r="B26" s="55"/>
      <c r="C26" s="58" t="s">
        <v>110</v>
      </c>
      <c r="D26" s="54" t="s">
        <v>111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</row>
    <row r="27" spans="1:9" ht="12.75">
      <c r="A27" s="54"/>
      <c r="B27" s="55"/>
      <c r="C27" s="58" t="s">
        <v>112</v>
      </c>
      <c r="D27" s="54" t="s">
        <v>113</v>
      </c>
      <c r="E27" s="59">
        <f>SUM(F27:I27)</f>
        <v>25200</v>
      </c>
      <c r="F27" s="59">
        <v>6300</v>
      </c>
      <c r="G27" s="59">
        <v>6300</v>
      </c>
      <c r="H27" s="59">
        <v>6300</v>
      </c>
      <c r="I27" s="59">
        <v>6300</v>
      </c>
    </row>
    <row r="28" spans="1:9" ht="12.75">
      <c r="A28" s="54"/>
      <c r="B28" s="55"/>
      <c r="C28" s="58" t="s">
        <v>114</v>
      </c>
      <c r="D28" s="54" t="s">
        <v>115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</row>
    <row r="29" spans="1:9" ht="12.75">
      <c r="A29" s="54"/>
      <c r="B29" s="55"/>
      <c r="C29" s="58" t="s">
        <v>116</v>
      </c>
      <c r="D29" s="54" t="s">
        <v>117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</row>
    <row r="30" spans="1:9" ht="12.75">
      <c r="A30" s="54"/>
      <c r="B30" s="55"/>
      <c r="C30" s="58" t="s">
        <v>118</v>
      </c>
      <c r="D30" s="54" t="s">
        <v>119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</row>
    <row r="31" spans="1:9" ht="12.75">
      <c r="A31" s="54"/>
      <c r="B31" s="55"/>
      <c r="C31" s="58" t="s">
        <v>120</v>
      </c>
      <c r="D31" s="54" t="s">
        <v>121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</row>
    <row r="32" spans="1:9" ht="12.75">
      <c r="A32" s="54"/>
      <c r="B32" s="55"/>
      <c r="C32" s="58" t="s">
        <v>122</v>
      </c>
      <c r="D32" s="54" t="s">
        <v>123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</row>
    <row r="33" spans="1:9" ht="12.75">
      <c r="A33" s="54"/>
      <c r="B33" s="55"/>
      <c r="C33" s="58">
        <v>30</v>
      </c>
      <c r="D33" s="54" t="s">
        <v>124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</row>
    <row r="34" spans="1:9" ht="12.75">
      <c r="A34" s="56">
        <v>10</v>
      </c>
      <c r="B34" s="55" t="s">
        <v>94</v>
      </c>
      <c r="C34" s="55"/>
      <c r="D34" s="56" t="s">
        <v>125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</row>
    <row r="35" spans="1:9" ht="12.75">
      <c r="A35" s="54"/>
      <c r="B35" s="55"/>
      <c r="C35" s="58" t="s">
        <v>92</v>
      </c>
      <c r="D35" s="54" t="s">
        <v>126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</row>
    <row r="36" spans="1:9" ht="12.75">
      <c r="A36" s="54"/>
      <c r="B36" s="55"/>
      <c r="C36" s="58" t="s">
        <v>94</v>
      </c>
      <c r="D36" s="54" t="s">
        <v>127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</row>
    <row r="37" spans="1:9" ht="12.75">
      <c r="A37" s="60"/>
      <c r="B37" s="61"/>
      <c r="C37" s="62" t="s">
        <v>96</v>
      </c>
      <c r="D37" s="60" t="s">
        <v>128</v>
      </c>
      <c r="E37" s="63"/>
      <c r="F37" s="63"/>
      <c r="G37" s="63"/>
      <c r="H37" s="63"/>
      <c r="I37" s="63"/>
    </row>
    <row r="38" spans="1:9" ht="12.75">
      <c r="A38" s="60"/>
      <c r="B38" s="61"/>
      <c r="C38" s="62">
        <v>30</v>
      </c>
      <c r="D38" s="60" t="s">
        <v>129</v>
      </c>
      <c r="E38" s="63"/>
      <c r="F38" s="63"/>
      <c r="G38" s="63"/>
      <c r="H38" s="63"/>
      <c r="I38" s="63"/>
    </row>
    <row r="39" spans="1:9" ht="12.75">
      <c r="A39" s="56">
        <v>10</v>
      </c>
      <c r="B39" s="55" t="s">
        <v>96</v>
      </c>
      <c r="C39" s="58"/>
      <c r="D39" s="56" t="s">
        <v>130</v>
      </c>
      <c r="E39" s="57">
        <f>E40+E41+E42+E43+E45</f>
        <v>10620</v>
      </c>
      <c r="F39" s="57">
        <f>F40+F41+F42+F43+F45</f>
        <v>2655</v>
      </c>
      <c r="G39" s="57">
        <f>G40+G41+G42+G43+G45</f>
        <v>2655</v>
      </c>
      <c r="H39" s="57">
        <f>H40+H41+H42+H43+H45</f>
        <v>2655</v>
      </c>
      <c r="I39" s="57">
        <f>I40+I41+I42+I43+I45</f>
        <v>2655</v>
      </c>
    </row>
    <row r="40" spans="1:9" ht="12.75">
      <c r="A40" s="54"/>
      <c r="B40" s="55"/>
      <c r="C40" s="58" t="s">
        <v>92</v>
      </c>
      <c r="D40" s="54" t="s">
        <v>131</v>
      </c>
      <c r="E40" s="59">
        <f aca="true" t="shared" si="0" ref="E40:E46">SUM(F40:I40)</f>
        <v>6800</v>
      </c>
      <c r="F40" s="59">
        <v>1700</v>
      </c>
      <c r="G40" s="59">
        <v>1700</v>
      </c>
      <c r="H40" s="59">
        <v>1700</v>
      </c>
      <c r="I40" s="59">
        <v>1700</v>
      </c>
    </row>
    <row r="41" spans="1:9" ht="12.75">
      <c r="A41" s="54"/>
      <c r="B41" s="55"/>
      <c r="C41" s="58" t="s">
        <v>94</v>
      </c>
      <c r="D41" s="54" t="s">
        <v>132</v>
      </c>
      <c r="E41" s="59">
        <f t="shared" si="0"/>
        <v>200</v>
      </c>
      <c r="F41" s="59">
        <v>50</v>
      </c>
      <c r="G41" s="59">
        <v>50</v>
      </c>
      <c r="H41" s="59">
        <v>50</v>
      </c>
      <c r="I41" s="59">
        <v>50</v>
      </c>
    </row>
    <row r="42" spans="1:9" ht="12.75">
      <c r="A42" s="54"/>
      <c r="B42" s="55"/>
      <c r="C42" s="58" t="s">
        <v>96</v>
      </c>
      <c r="D42" s="54" t="s">
        <v>133</v>
      </c>
      <c r="E42" s="59">
        <f t="shared" si="0"/>
        <v>3200</v>
      </c>
      <c r="F42" s="59">
        <v>800</v>
      </c>
      <c r="G42" s="59">
        <v>800</v>
      </c>
      <c r="H42" s="59">
        <v>800</v>
      </c>
      <c r="I42" s="59">
        <v>800</v>
      </c>
    </row>
    <row r="43" spans="1:9" ht="20.25" customHeight="1">
      <c r="A43" s="58"/>
      <c r="B43" s="55"/>
      <c r="C43" s="58" t="s">
        <v>98</v>
      </c>
      <c r="D43" s="64" t="s">
        <v>134</v>
      </c>
      <c r="E43" s="59">
        <f t="shared" si="0"/>
        <v>120</v>
      </c>
      <c r="F43" s="59">
        <v>30</v>
      </c>
      <c r="G43" s="59">
        <v>30</v>
      </c>
      <c r="H43" s="59">
        <v>30</v>
      </c>
      <c r="I43" s="59">
        <v>30</v>
      </c>
    </row>
    <row r="44" spans="1:9" ht="12.75">
      <c r="A44" s="54"/>
      <c r="B44" s="55"/>
      <c r="C44" s="58" t="s">
        <v>100</v>
      </c>
      <c r="D44" s="54" t="s">
        <v>135</v>
      </c>
      <c r="E44" s="59">
        <f t="shared" si="0"/>
        <v>0</v>
      </c>
      <c r="F44" s="59"/>
      <c r="G44" s="59">
        <v>0</v>
      </c>
      <c r="H44" s="59">
        <v>0</v>
      </c>
      <c r="I44" s="59">
        <v>0</v>
      </c>
    </row>
    <row r="45" spans="1:9" ht="12.75">
      <c r="A45" s="54"/>
      <c r="B45" s="55"/>
      <c r="C45" s="58" t="s">
        <v>102</v>
      </c>
      <c r="D45" s="54" t="s">
        <v>136</v>
      </c>
      <c r="E45" s="59">
        <f t="shared" si="0"/>
        <v>300</v>
      </c>
      <c r="F45" s="59">
        <v>75</v>
      </c>
      <c r="G45" s="59">
        <v>75</v>
      </c>
      <c r="H45" s="59">
        <v>75</v>
      </c>
      <c r="I45" s="59">
        <v>75</v>
      </c>
    </row>
    <row r="46" spans="1:9" ht="12.75">
      <c r="A46" s="54"/>
      <c r="B46" s="55"/>
      <c r="C46" s="58" t="s">
        <v>104</v>
      </c>
      <c r="D46" s="66" t="s">
        <v>137</v>
      </c>
      <c r="E46" s="59">
        <f t="shared" si="0"/>
        <v>0</v>
      </c>
      <c r="F46" s="59">
        <v>0</v>
      </c>
      <c r="G46" s="59">
        <v>0</v>
      </c>
      <c r="H46" s="59">
        <v>0</v>
      </c>
      <c r="I46" s="59">
        <v>0</v>
      </c>
    </row>
    <row r="47" spans="1:9" ht="12.75">
      <c r="A47" s="56">
        <v>20</v>
      </c>
      <c r="B47" s="55"/>
      <c r="C47" s="58"/>
      <c r="D47" s="56" t="s">
        <v>138</v>
      </c>
      <c r="E47" s="57">
        <f>SUM(E95,E83,E75:E82,E72,E68,E63,E60,E59,E48)</f>
        <v>90000</v>
      </c>
      <c r="F47" s="57">
        <f>SUM(F95,F83,F75:F82,F72,F68,F63,F60,F59,F48)</f>
        <v>22500</v>
      </c>
      <c r="G47" s="57">
        <f>SUM(G95,G83,G75:G82,G72,G68,G63,G60,G59,G48)</f>
        <v>22500</v>
      </c>
      <c r="H47" s="57">
        <f>SUM(H95,H83,H75:H82,H72,H68,H63,H60,H59,H48)</f>
        <v>22500</v>
      </c>
      <c r="I47" s="57">
        <f>SUM(I95,I83,I75:I82,I72,I68,I63,I60,I59,I48)</f>
        <v>22500</v>
      </c>
    </row>
    <row r="48" spans="1:9" ht="12.75">
      <c r="A48" s="54"/>
      <c r="B48" s="55" t="s">
        <v>92</v>
      </c>
      <c r="C48" s="58"/>
      <c r="D48" s="56" t="s">
        <v>86</v>
      </c>
      <c r="E48" s="57">
        <f>SUM(E49:E58)</f>
        <v>54000</v>
      </c>
      <c r="F48" s="57">
        <f>SUM(F49:F58)</f>
        <v>13500</v>
      </c>
      <c r="G48" s="57">
        <f>SUM(G49:G58)</f>
        <v>13500</v>
      </c>
      <c r="H48" s="57">
        <f>SUM(H49:H58)</f>
        <v>13500</v>
      </c>
      <c r="I48" s="57">
        <f>SUM(I49:I58)</f>
        <v>13500</v>
      </c>
    </row>
    <row r="49" spans="1:9" ht="12.75">
      <c r="A49" s="54"/>
      <c r="B49" s="55"/>
      <c r="C49" s="67" t="s">
        <v>92</v>
      </c>
      <c r="D49" s="68" t="s">
        <v>139</v>
      </c>
      <c r="E49" s="59">
        <f aca="true" t="shared" si="1" ref="E49:E80">SUM(F49:I49)</f>
        <v>400</v>
      </c>
      <c r="F49" s="59">
        <v>100</v>
      </c>
      <c r="G49" s="59">
        <v>100</v>
      </c>
      <c r="H49" s="59">
        <v>100</v>
      </c>
      <c r="I49" s="59">
        <v>100</v>
      </c>
    </row>
    <row r="50" spans="1:9" ht="12.75">
      <c r="A50" s="54"/>
      <c r="B50" s="55"/>
      <c r="C50" s="58" t="s">
        <v>94</v>
      </c>
      <c r="D50" s="54" t="s">
        <v>140</v>
      </c>
      <c r="E50" s="59">
        <f t="shared" si="1"/>
        <v>2000</v>
      </c>
      <c r="F50" s="59">
        <v>500</v>
      </c>
      <c r="G50" s="59">
        <v>500</v>
      </c>
      <c r="H50" s="59">
        <v>500</v>
      </c>
      <c r="I50" s="59">
        <v>500</v>
      </c>
    </row>
    <row r="51" spans="1:10" ht="12.75">
      <c r="A51" s="54"/>
      <c r="B51" s="55"/>
      <c r="C51" s="58" t="s">
        <v>96</v>
      </c>
      <c r="D51" s="54" t="s">
        <v>141</v>
      </c>
      <c r="E51" s="59">
        <f t="shared" si="1"/>
        <v>20000</v>
      </c>
      <c r="F51" s="59">
        <v>5000</v>
      </c>
      <c r="G51" s="59">
        <v>5000</v>
      </c>
      <c r="H51" s="59">
        <v>5000</v>
      </c>
      <c r="I51" s="59">
        <v>5000</v>
      </c>
      <c r="J51" s="121"/>
    </row>
    <row r="52" spans="1:9" ht="12.75">
      <c r="A52" s="54"/>
      <c r="B52" s="55"/>
      <c r="C52" s="58" t="s">
        <v>98</v>
      </c>
      <c r="D52" s="54" t="s">
        <v>142</v>
      </c>
      <c r="E52" s="59">
        <f t="shared" si="1"/>
        <v>1200</v>
      </c>
      <c r="F52" s="59">
        <v>300</v>
      </c>
      <c r="G52" s="59">
        <v>300</v>
      </c>
      <c r="H52" s="59">
        <v>300</v>
      </c>
      <c r="I52" s="59">
        <v>300</v>
      </c>
    </row>
    <row r="53" spans="1:9" ht="12.75">
      <c r="A53" s="54"/>
      <c r="B53" s="55"/>
      <c r="C53" s="58" t="s">
        <v>100</v>
      </c>
      <c r="D53" s="68" t="s">
        <v>143</v>
      </c>
      <c r="E53" s="59">
        <f t="shared" si="1"/>
        <v>400</v>
      </c>
      <c r="F53" s="59">
        <v>100</v>
      </c>
      <c r="G53" s="59">
        <v>100</v>
      </c>
      <c r="H53" s="59">
        <v>100</v>
      </c>
      <c r="I53" s="59">
        <v>100</v>
      </c>
    </row>
    <row r="54" spans="1:9" ht="12.75">
      <c r="A54" s="54"/>
      <c r="B54" s="55"/>
      <c r="C54" s="58" t="s">
        <v>102</v>
      </c>
      <c r="D54" s="54" t="s">
        <v>144</v>
      </c>
      <c r="E54" s="59">
        <f t="shared" si="1"/>
        <v>0</v>
      </c>
      <c r="F54" s="59">
        <v>0</v>
      </c>
      <c r="G54" s="59">
        <v>0</v>
      </c>
      <c r="H54" s="59">
        <v>0</v>
      </c>
      <c r="I54" s="59">
        <v>0</v>
      </c>
    </row>
    <row r="55" spans="1:9" ht="12.75">
      <c r="A55" s="54"/>
      <c r="B55" s="55"/>
      <c r="C55" s="58" t="s">
        <v>104</v>
      </c>
      <c r="D55" s="54" t="s">
        <v>145</v>
      </c>
      <c r="E55" s="59">
        <f t="shared" si="1"/>
        <v>0</v>
      </c>
      <c r="F55" s="59">
        <v>0</v>
      </c>
      <c r="G55" s="59">
        <v>0</v>
      </c>
      <c r="H55" s="59">
        <v>0</v>
      </c>
      <c r="I55" s="59">
        <v>0</v>
      </c>
    </row>
    <row r="56" spans="1:9" ht="12.75">
      <c r="A56" s="54"/>
      <c r="B56" s="55"/>
      <c r="C56" s="58" t="s">
        <v>106</v>
      </c>
      <c r="D56" s="68" t="s">
        <v>146</v>
      </c>
      <c r="E56" s="59">
        <f t="shared" si="1"/>
        <v>2000</v>
      </c>
      <c r="F56" s="59">
        <v>500</v>
      </c>
      <c r="G56" s="59">
        <v>500</v>
      </c>
      <c r="H56" s="59">
        <v>500</v>
      </c>
      <c r="I56" s="59">
        <v>500</v>
      </c>
    </row>
    <row r="57" spans="1:9" ht="12.75">
      <c r="A57" s="54"/>
      <c r="B57" s="55"/>
      <c r="C57" s="58" t="s">
        <v>108</v>
      </c>
      <c r="D57" s="54" t="s">
        <v>147</v>
      </c>
      <c r="E57" s="59">
        <f t="shared" si="1"/>
        <v>4000</v>
      </c>
      <c r="F57" s="59">
        <v>1000</v>
      </c>
      <c r="G57" s="59">
        <v>1000</v>
      </c>
      <c r="H57" s="59">
        <v>1000</v>
      </c>
      <c r="I57" s="59">
        <v>1000</v>
      </c>
    </row>
    <row r="58" spans="1:9" ht="12.75">
      <c r="A58" s="54"/>
      <c r="B58" s="55"/>
      <c r="C58" s="58">
        <v>30</v>
      </c>
      <c r="D58" s="54" t="s">
        <v>148</v>
      </c>
      <c r="E58" s="59">
        <f t="shared" si="1"/>
        <v>24000</v>
      </c>
      <c r="F58" s="59">
        <v>6000</v>
      </c>
      <c r="G58" s="59">
        <v>6000</v>
      </c>
      <c r="H58" s="59">
        <v>6000</v>
      </c>
      <c r="I58" s="59">
        <v>6000</v>
      </c>
    </row>
    <row r="59" spans="1:9" ht="12.75">
      <c r="A59" s="54"/>
      <c r="B59" s="55" t="s">
        <v>94</v>
      </c>
      <c r="C59" s="58"/>
      <c r="D59" s="56" t="s">
        <v>149</v>
      </c>
      <c r="E59" s="57">
        <f t="shared" si="1"/>
        <v>4000</v>
      </c>
      <c r="F59" s="57">
        <v>1000</v>
      </c>
      <c r="G59" s="57">
        <v>1000</v>
      </c>
      <c r="H59" s="57">
        <v>1000</v>
      </c>
      <c r="I59" s="57">
        <v>1000</v>
      </c>
    </row>
    <row r="60" spans="1:9" ht="12.75">
      <c r="A60" s="54"/>
      <c r="B60" s="55" t="s">
        <v>96</v>
      </c>
      <c r="C60" s="58"/>
      <c r="D60" s="56" t="s">
        <v>150</v>
      </c>
      <c r="E60" s="57">
        <f t="shared" si="1"/>
        <v>0</v>
      </c>
      <c r="F60" s="57">
        <f aca="true" t="shared" si="2" ref="F60:I62">SUM(G60:J60)</f>
        <v>0</v>
      </c>
      <c r="G60" s="57">
        <f t="shared" si="2"/>
        <v>0</v>
      </c>
      <c r="H60" s="57">
        <f t="shared" si="2"/>
        <v>0</v>
      </c>
      <c r="I60" s="57">
        <f t="shared" si="2"/>
        <v>0</v>
      </c>
    </row>
    <row r="61" spans="1:9" ht="12.75">
      <c r="A61" s="54"/>
      <c r="B61" s="55"/>
      <c r="C61" s="58" t="s">
        <v>92</v>
      </c>
      <c r="D61" s="54" t="s">
        <v>151</v>
      </c>
      <c r="E61" s="59">
        <f t="shared" si="1"/>
        <v>0</v>
      </c>
      <c r="F61" s="59">
        <f t="shared" si="2"/>
        <v>0</v>
      </c>
      <c r="G61" s="59">
        <f t="shared" si="2"/>
        <v>0</v>
      </c>
      <c r="H61" s="59">
        <f t="shared" si="2"/>
        <v>0</v>
      </c>
      <c r="I61" s="59">
        <f t="shared" si="2"/>
        <v>0</v>
      </c>
    </row>
    <row r="62" spans="1:9" ht="12.75">
      <c r="A62" s="54"/>
      <c r="B62" s="55"/>
      <c r="C62" s="58" t="s">
        <v>94</v>
      </c>
      <c r="D62" s="54" t="s">
        <v>152</v>
      </c>
      <c r="E62" s="59">
        <f t="shared" si="1"/>
        <v>0</v>
      </c>
      <c r="F62" s="59">
        <f t="shared" si="2"/>
        <v>0</v>
      </c>
      <c r="G62" s="59">
        <f t="shared" si="2"/>
        <v>0</v>
      </c>
      <c r="H62" s="59">
        <f t="shared" si="2"/>
        <v>0</v>
      </c>
      <c r="I62" s="59">
        <f t="shared" si="2"/>
        <v>0</v>
      </c>
    </row>
    <row r="63" spans="1:9" ht="12.75">
      <c r="A63" s="54"/>
      <c r="B63" s="55" t="s">
        <v>98</v>
      </c>
      <c r="C63" s="58"/>
      <c r="D63" s="56" t="s">
        <v>153</v>
      </c>
      <c r="E63" s="57">
        <f t="shared" si="1"/>
        <v>30000</v>
      </c>
      <c r="F63" s="57">
        <f>SUM(F64:F67)</f>
        <v>7500</v>
      </c>
      <c r="G63" s="57">
        <f>SUM(G64:G67)</f>
        <v>7500</v>
      </c>
      <c r="H63" s="57">
        <f>SUM(H64:H67)</f>
        <v>7500</v>
      </c>
      <c r="I63" s="57">
        <f>SUM(I64:I67)</f>
        <v>7500</v>
      </c>
    </row>
    <row r="64" spans="1:9" ht="12.75">
      <c r="A64" s="54"/>
      <c r="B64" s="55"/>
      <c r="C64" s="58" t="s">
        <v>92</v>
      </c>
      <c r="D64" s="54" t="s">
        <v>154</v>
      </c>
      <c r="E64" s="59">
        <f t="shared" si="1"/>
        <v>20000</v>
      </c>
      <c r="F64" s="59">
        <v>5000</v>
      </c>
      <c r="G64" s="59">
        <v>5000</v>
      </c>
      <c r="H64" s="59">
        <v>5000</v>
      </c>
      <c r="I64" s="59">
        <v>5000</v>
      </c>
    </row>
    <row r="65" spans="1:9" ht="12.75">
      <c r="A65" s="54"/>
      <c r="B65" s="55"/>
      <c r="C65" s="58" t="s">
        <v>94</v>
      </c>
      <c r="D65" s="69" t="s">
        <v>155</v>
      </c>
      <c r="E65" s="59">
        <f t="shared" si="1"/>
        <v>4000</v>
      </c>
      <c r="F65" s="59">
        <v>1000</v>
      </c>
      <c r="G65" s="59">
        <v>1000</v>
      </c>
      <c r="H65" s="59">
        <v>1000</v>
      </c>
      <c r="I65" s="59">
        <v>1000</v>
      </c>
    </row>
    <row r="66" spans="1:9" ht="12.75">
      <c r="A66" s="54"/>
      <c r="B66" s="55"/>
      <c r="C66" s="58" t="s">
        <v>96</v>
      </c>
      <c r="D66" s="54" t="s">
        <v>156</v>
      </c>
      <c r="E66" s="59">
        <f t="shared" si="1"/>
        <v>2000</v>
      </c>
      <c r="F66" s="59">
        <v>500</v>
      </c>
      <c r="G66" s="59">
        <v>500</v>
      </c>
      <c r="H66" s="59">
        <v>500</v>
      </c>
      <c r="I66" s="59">
        <v>500</v>
      </c>
    </row>
    <row r="67" spans="1:9" ht="10.5" customHeight="1">
      <c r="A67" s="54"/>
      <c r="B67" s="55"/>
      <c r="C67" s="58" t="s">
        <v>98</v>
      </c>
      <c r="D67" s="54" t="s">
        <v>157</v>
      </c>
      <c r="E67" s="59">
        <f t="shared" si="1"/>
        <v>4000</v>
      </c>
      <c r="F67" s="59">
        <v>1000</v>
      </c>
      <c r="G67" s="59">
        <v>1000</v>
      </c>
      <c r="H67" s="59">
        <v>1000</v>
      </c>
      <c r="I67" s="59">
        <v>1000</v>
      </c>
    </row>
    <row r="68" spans="1:9" ht="19.5" customHeight="1">
      <c r="A68" s="54"/>
      <c r="B68" s="55" t="s">
        <v>100</v>
      </c>
      <c r="C68" s="70"/>
      <c r="D68" s="71" t="s">
        <v>158</v>
      </c>
      <c r="E68" s="57">
        <f t="shared" si="1"/>
        <v>0</v>
      </c>
      <c r="F68" s="57">
        <f>SUM(G68:J68)</f>
        <v>0</v>
      </c>
      <c r="G68" s="57">
        <f>SUM(H68:K68)</f>
        <v>0</v>
      </c>
      <c r="H68" s="57">
        <f>SUM(I68:L68)</f>
        <v>0</v>
      </c>
      <c r="I68" s="57">
        <f>SUM(J68:M68)</f>
        <v>0</v>
      </c>
    </row>
    <row r="69" spans="1:9" ht="12" customHeight="1">
      <c r="A69" s="54"/>
      <c r="B69" s="55"/>
      <c r="C69" s="72" t="s">
        <v>92</v>
      </c>
      <c r="D69" s="69" t="s">
        <v>159</v>
      </c>
      <c r="E69" s="59">
        <f t="shared" si="1"/>
        <v>0</v>
      </c>
      <c r="F69" s="59">
        <v>0</v>
      </c>
      <c r="G69" s="59">
        <v>0</v>
      </c>
      <c r="H69" s="59">
        <v>0</v>
      </c>
      <c r="I69" s="59">
        <v>0</v>
      </c>
    </row>
    <row r="70" spans="1:9" ht="9" customHeight="1">
      <c r="A70" s="54"/>
      <c r="B70" s="55"/>
      <c r="C70" s="72" t="s">
        <v>94</v>
      </c>
      <c r="D70" s="69" t="s">
        <v>160</v>
      </c>
      <c r="E70" s="59">
        <f t="shared" si="1"/>
        <v>0</v>
      </c>
      <c r="F70" s="59">
        <v>0</v>
      </c>
      <c r="G70" s="59">
        <v>0</v>
      </c>
      <c r="H70" s="59">
        <v>0</v>
      </c>
      <c r="I70" s="59">
        <v>0</v>
      </c>
    </row>
    <row r="71" spans="1:9" ht="8.25" customHeight="1">
      <c r="A71" s="54"/>
      <c r="B71" s="55"/>
      <c r="C71" s="72" t="s">
        <v>96</v>
      </c>
      <c r="D71" s="69" t="s">
        <v>161</v>
      </c>
      <c r="E71" s="59">
        <f t="shared" si="1"/>
        <v>0</v>
      </c>
      <c r="F71" s="59">
        <v>0</v>
      </c>
      <c r="G71" s="59">
        <v>0</v>
      </c>
      <c r="H71" s="59">
        <v>0</v>
      </c>
      <c r="I71" s="59">
        <v>0</v>
      </c>
    </row>
    <row r="72" spans="1:9" ht="7.5" customHeight="1">
      <c r="A72" s="54"/>
      <c r="B72" s="55" t="s">
        <v>102</v>
      </c>
      <c r="C72" s="55"/>
      <c r="D72" s="56" t="s">
        <v>162</v>
      </c>
      <c r="E72" s="57">
        <f t="shared" si="1"/>
        <v>0</v>
      </c>
      <c r="F72" s="57">
        <v>0</v>
      </c>
      <c r="G72" s="57">
        <v>0</v>
      </c>
      <c r="H72" s="57">
        <v>0</v>
      </c>
      <c r="I72" s="57">
        <v>0</v>
      </c>
    </row>
    <row r="73" spans="1:9" ht="10.5" customHeight="1">
      <c r="A73" s="54"/>
      <c r="B73" s="55"/>
      <c r="C73" s="58" t="s">
        <v>92</v>
      </c>
      <c r="D73" s="54" t="s">
        <v>163</v>
      </c>
      <c r="E73" s="57">
        <f t="shared" si="1"/>
        <v>0</v>
      </c>
      <c r="F73" s="57">
        <v>0</v>
      </c>
      <c r="G73" s="57">
        <v>0</v>
      </c>
      <c r="H73" s="57">
        <v>0</v>
      </c>
      <c r="I73" s="57">
        <v>0</v>
      </c>
    </row>
    <row r="74" spans="1:9" ht="9.75" customHeight="1">
      <c r="A74" s="54"/>
      <c r="B74" s="55"/>
      <c r="C74" s="58" t="s">
        <v>94</v>
      </c>
      <c r="D74" s="54" t="s">
        <v>164</v>
      </c>
      <c r="E74" s="57">
        <f t="shared" si="1"/>
        <v>0</v>
      </c>
      <c r="F74" s="57">
        <v>0</v>
      </c>
      <c r="G74" s="57">
        <v>0</v>
      </c>
      <c r="H74" s="57">
        <v>0</v>
      </c>
      <c r="I74" s="57">
        <v>0</v>
      </c>
    </row>
    <row r="75" spans="1:9" ht="9.75" customHeight="1">
      <c r="A75" s="54"/>
      <c r="B75" s="55" t="s">
        <v>108</v>
      </c>
      <c r="C75" s="55"/>
      <c r="D75" s="56" t="s">
        <v>165</v>
      </c>
      <c r="E75" s="57">
        <f t="shared" si="1"/>
        <v>0</v>
      </c>
      <c r="F75" s="57">
        <v>0</v>
      </c>
      <c r="G75" s="57">
        <v>0</v>
      </c>
      <c r="H75" s="57">
        <v>0</v>
      </c>
      <c r="I75" s="57">
        <v>0</v>
      </c>
    </row>
    <row r="76" spans="1:9" ht="10.5" customHeight="1">
      <c r="A76" s="54"/>
      <c r="B76" s="55">
        <v>10</v>
      </c>
      <c r="C76" s="58"/>
      <c r="D76" s="74" t="s">
        <v>166</v>
      </c>
      <c r="E76" s="57">
        <f t="shared" si="1"/>
        <v>0</v>
      </c>
      <c r="F76" s="57">
        <v>0</v>
      </c>
      <c r="G76" s="57">
        <v>0</v>
      </c>
      <c r="H76" s="57">
        <v>0</v>
      </c>
      <c r="I76" s="57">
        <v>0</v>
      </c>
    </row>
    <row r="77" spans="1:9" ht="10.5" customHeight="1">
      <c r="A77" s="54"/>
      <c r="B77" s="55">
        <v>11</v>
      </c>
      <c r="C77" s="58"/>
      <c r="D77" s="56" t="s">
        <v>167</v>
      </c>
      <c r="E77" s="57">
        <f t="shared" si="1"/>
        <v>0</v>
      </c>
      <c r="F77" s="57">
        <v>0</v>
      </c>
      <c r="G77" s="57">
        <v>0</v>
      </c>
      <c r="H77" s="57">
        <v>0</v>
      </c>
      <c r="I77" s="57">
        <v>0</v>
      </c>
    </row>
    <row r="78" spans="1:9" ht="8.25" customHeight="1">
      <c r="A78" s="54"/>
      <c r="B78" s="55">
        <v>12</v>
      </c>
      <c r="C78" s="58"/>
      <c r="D78" s="56" t="s">
        <v>168</v>
      </c>
      <c r="E78" s="57">
        <f t="shared" si="1"/>
        <v>0</v>
      </c>
      <c r="F78" s="57">
        <v>0</v>
      </c>
      <c r="G78" s="57">
        <v>0</v>
      </c>
      <c r="H78" s="57">
        <v>0</v>
      </c>
      <c r="I78" s="57">
        <v>0</v>
      </c>
    </row>
    <row r="79" spans="1:9" ht="9.75" customHeight="1">
      <c r="A79" s="54"/>
      <c r="B79" s="55">
        <v>13</v>
      </c>
      <c r="C79" s="58"/>
      <c r="D79" s="56" t="s">
        <v>169</v>
      </c>
      <c r="E79" s="57">
        <f t="shared" si="1"/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9" customHeight="1">
      <c r="A80" s="54"/>
      <c r="B80" s="55">
        <v>14</v>
      </c>
      <c r="C80" s="58"/>
      <c r="D80" s="75" t="s">
        <v>170</v>
      </c>
      <c r="E80" s="57">
        <f t="shared" si="1"/>
        <v>0</v>
      </c>
      <c r="F80" s="57">
        <v>0</v>
      </c>
      <c r="G80" s="57">
        <v>0</v>
      </c>
      <c r="H80" s="57">
        <v>0</v>
      </c>
      <c r="I80" s="57">
        <v>0</v>
      </c>
    </row>
    <row r="81" spans="1:9" ht="15.75" customHeight="1">
      <c r="A81" s="54"/>
      <c r="B81" s="76">
        <v>25</v>
      </c>
      <c r="C81" s="54"/>
      <c r="D81" s="77" t="s">
        <v>171</v>
      </c>
      <c r="E81" s="57">
        <f aca="true" t="shared" si="3" ref="E81:E107">SUM(F81:I81)</f>
        <v>0</v>
      </c>
      <c r="F81" s="57">
        <v>0</v>
      </c>
      <c r="G81" s="57">
        <v>0</v>
      </c>
      <c r="H81" s="57">
        <v>0</v>
      </c>
      <c r="I81" s="57">
        <v>0</v>
      </c>
    </row>
    <row r="82" spans="1:9" ht="10.5" customHeight="1">
      <c r="A82" s="60"/>
      <c r="B82" s="61">
        <v>27</v>
      </c>
      <c r="C82" s="60"/>
      <c r="D82" s="78" t="s">
        <v>172</v>
      </c>
      <c r="E82" s="79">
        <f t="shared" si="3"/>
        <v>0</v>
      </c>
      <c r="F82" s="79">
        <v>0</v>
      </c>
      <c r="G82" s="79">
        <v>0</v>
      </c>
      <c r="H82" s="79">
        <v>0</v>
      </c>
      <c r="I82" s="79">
        <v>0</v>
      </c>
    </row>
    <row r="83" spans="1:9" ht="8.25" customHeight="1">
      <c r="A83" s="54"/>
      <c r="B83" s="76"/>
      <c r="C83" s="54"/>
      <c r="D83" s="80" t="s">
        <v>173</v>
      </c>
      <c r="E83" s="57">
        <f t="shared" si="3"/>
        <v>0</v>
      </c>
      <c r="F83" s="57">
        <v>0</v>
      </c>
      <c r="G83" s="57">
        <v>0</v>
      </c>
      <c r="H83" s="57">
        <v>0</v>
      </c>
      <c r="I83" s="57">
        <v>0</v>
      </c>
    </row>
    <row r="84" spans="1:9" ht="31.5" customHeight="1">
      <c r="A84" s="54"/>
      <c r="B84" s="76"/>
      <c r="C84" s="54"/>
      <c r="D84" s="81" t="s">
        <v>174</v>
      </c>
      <c r="E84" s="59">
        <f t="shared" si="3"/>
        <v>0</v>
      </c>
      <c r="F84" s="59">
        <v>0</v>
      </c>
      <c r="G84" s="59">
        <v>0</v>
      </c>
      <c r="H84" s="59">
        <v>0</v>
      </c>
      <c r="I84" s="59">
        <v>0</v>
      </c>
    </row>
    <row r="85" spans="1:9" ht="25.5" customHeight="1">
      <c r="A85" s="54"/>
      <c r="B85" s="76"/>
      <c r="C85" s="54"/>
      <c r="D85" s="82" t="s">
        <v>175</v>
      </c>
      <c r="E85" s="59">
        <f t="shared" si="3"/>
        <v>0</v>
      </c>
      <c r="F85" s="59">
        <v>0</v>
      </c>
      <c r="G85" s="59">
        <v>0</v>
      </c>
      <c r="H85" s="59">
        <v>0</v>
      </c>
      <c r="I85" s="59">
        <v>0</v>
      </c>
    </row>
    <row r="86" spans="1:9" ht="21" customHeight="1">
      <c r="A86" s="54"/>
      <c r="B86" s="76"/>
      <c r="C86" s="54"/>
      <c r="D86" s="82" t="s">
        <v>176</v>
      </c>
      <c r="E86" s="59">
        <f t="shared" si="3"/>
        <v>0</v>
      </c>
      <c r="F86" s="59">
        <v>0</v>
      </c>
      <c r="G86" s="59">
        <v>0</v>
      </c>
      <c r="H86" s="59">
        <v>0</v>
      </c>
      <c r="I86" s="59">
        <v>0</v>
      </c>
    </row>
    <row r="87" spans="1:9" ht="30.75" customHeight="1">
      <c r="A87" s="54"/>
      <c r="B87" s="76"/>
      <c r="C87" s="54"/>
      <c r="D87" s="82" t="s">
        <v>177</v>
      </c>
      <c r="E87" s="59">
        <f t="shared" si="3"/>
        <v>0</v>
      </c>
      <c r="F87" s="59">
        <v>0</v>
      </c>
      <c r="G87" s="59">
        <v>0</v>
      </c>
      <c r="H87" s="59">
        <v>0</v>
      </c>
      <c r="I87" s="59">
        <v>0</v>
      </c>
    </row>
    <row r="88" spans="1:9" ht="27.75" customHeight="1">
      <c r="A88" s="54"/>
      <c r="B88" s="76"/>
      <c r="C88" s="54"/>
      <c r="D88" s="82" t="s">
        <v>178</v>
      </c>
      <c r="E88" s="59">
        <f t="shared" si="3"/>
        <v>0</v>
      </c>
      <c r="F88" s="59">
        <v>0</v>
      </c>
      <c r="G88" s="59">
        <v>0</v>
      </c>
      <c r="H88" s="59">
        <v>0</v>
      </c>
      <c r="I88" s="59">
        <v>0</v>
      </c>
    </row>
    <row r="89" spans="1:9" ht="21.75" customHeight="1">
      <c r="A89" s="54"/>
      <c r="B89" s="76"/>
      <c r="C89" s="54"/>
      <c r="D89" s="82" t="s">
        <v>179</v>
      </c>
      <c r="E89" s="59">
        <f t="shared" si="3"/>
        <v>0</v>
      </c>
      <c r="F89" s="59">
        <v>0</v>
      </c>
      <c r="G89" s="59">
        <v>0</v>
      </c>
      <c r="H89" s="59">
        <v>0</v>
      </c>
      <c r="I89" s="59">
        <v>0</v>
      </c>
    </row>
    <row r="90" spans="1:9" ht="23.25" customHeight="1">
      <c r="A90" s="54"/>
      <c r="B90" s="76"/>
      <c r="C90" s="54"/>
      <c r="D90" s="82" t="s">
        <v>180</v>
      </c>
      <c r="E90" s="59">
        <f t="shared" si="3"/>
        <v>0</v>
      </c>
      <c r="F90" s="59">
        <v>0</v>
      </c>
      <c r="G90" s="59">
        <v>0</v>
      </c>
      <c r="H90" s="59">
        <v>0</v>
      </c>
      <c r="I90" s="59">
        <v>0</v>
      </c>
    </row>
    <row r="91" spans="1:9" ht="15.75" customHeight="1">
      <c r="A91" s="66"/>
      <c r="B91" s="83"/>
      <c r="C91" s="66"/>
      <c r="D91" s="82" t="s">
        <v>181</v>
      </c>
      <c r="E91" s="59">
        <f t="shared" si="3"/>
        <v>0</v>
      </c>
      <c r="F91" s="59">
        <v>0</v>
      </c>
      <c r="G91" s="59">
        <v>0</v>
      </c>
      <c r="H91" s="59">
        <v>0</v>
      </c>
      <c r="I91" s="59">
        <v>0</v>
      </c>
    </row>
    <row r="92" spans="1:9" ht="9.75" customHeight="1">
      <c r="A92" s="66"/>
      <c r="B92" s="83"/>
      <c r="C92" s="66"/>
      <c r="D92" s="85" t="s">
        <v>182</v>
      </c>
      <c r="E92" s="59">
        <f t="shared" si="3"/>
        <v>0</v>
      </c>
      <c r="F92" s="59">
        <v>0</v>
      </c>
      <c r="G92" s="59">
        <v>0</v>
      </c>
      <c r="H92" s="59">
        <v>0</v>
      </c>
      <c r="I92" s="59">
        <v>0</v>
      </c>
    </row>
    <row r="93" spans="1:9" ht="12.75" customHeight="1">
      <c r="A93" s="66"/>
      <c r="B93" s="83"/>
      <c r="C93" s="66"/>
      <c r="D93" s="85" t="s">
        <v>183</v>
      </c>
      <c r="E93" s="59">
        <f t="shared" si="3"/>
        <v>0</v>
      </c>
      <c r="F93" s="59">
        <v>0</v>
      </c>
      <c r="G93" s="59">
        <v>0</v>
      </c>
      <c r="H93" s="59">
        <v>0</v>
      </c>
      <c r="I93" s="59">
        <v>0</v>
      </c>
    </row>
    <row r="94" spans="1:9" ht="30.75" customHeight="1">
      <c r="A94" s="86"/>
      <c r="B94" s="87"/>
      <c r="C94" s="86"/>
      <c r="D94" s="88" t="s">
        <v>184</v>
      </c>
      <c r="E94" s="63">
        <f t="shared" si="3"/>
        <v>0</v>
      </c>
      <c r="F94" s="63">
        <v>0</v>
      </c>
      <c r="G94" s="63">
        <v>0</v>
      </c>
      <c r="H94" s="63">
        <v>0</v>
      </c>
      <c r="I94" s="63">
        <v>0</v>
      </c>
    </row>
    <row r="95" spans="1:9" ht="12" customHeight="1">
      <c r="A95" s="54"/>
      <c r="B95" s="76">
        <v>30</v>
      </c>
      <c r="C95" s="54"/>
      <c r="D95" s="80" t="s">
        <v>77</v>
      </c>
      <c r="E95" s="57">
        <f t="shared" si="3"/>
        <v>2000</v>
      </c>
      <c r="F95" s="84">
        <f>SUM(F96:F100)</f>
        <v>500</v>
      </c>
      <c r="G95" s="84">
        <f>SUM(G96:G100)</f>
        <v>500</v>
      </c>
      <c r="H95" s="84">
        <f>SUM(H96:H100)</f>
        <v>500</v>
      </c>
      <c r="I95" s="84">
        <f>SUM(I96:I100)</f>
        <v>500</v>
      </c>
    </row>
    <row r="96" spans="1:9" ht="15" customHeight="1">
      <c r="A96" s="60"/>
      <c r="B96" s="61"/>
      <c r="C96" s="62" t="s">
        <v>92</v>
      </c>
      <c r="D96" s="60" t="s">
        <v>185</v>
      </c>
      <c r="E96" s="63">
        <f t="shared" si="3"/>
        <v>0</v>
      </c>
      <c r="F96" s="63">
        <v>0</v>
      </c>
      <c r="G96" s="63">
        <v>0</v>
      </c>
      <c r="H96" s="63">
        <v>0</v>
      </c>
      <c r="I96" s="63">
        <v>0</v>
      </c>
    </row>
    <row r="97" spans="1:9" ht="17.25" customHeight="1">
      <c r="A97" s="54"/>
      <c r="B97" s="76"/>
      <c r="C97" s="58" t="s">
        <v>96</v>
      </c>
      <c r="D97" s="68" t="s">
        <v>186</v>
      </c>
      <c r="E97" s="59">
        <f t="shared" si="3"/>
        <v>0</v>
      </c>
      <c r="F97" s="59">
        <v>0</v>
      </c>
      <c r="G97" s="59">
        <v>0</v>
      </c>
      <c r="H97" s="59">
        <v>0</v>
      </c>
      <c r="I97" s="59">
        <v>0</v>
      </c>
    </row>
    <row r="98" spans="1:9" ht="12" customHeight="1">
      <c r="A98" s="54"/>
      <c r="B98" s="54"/>
      <c r="C98" s="58" t="s">
        <v>98</v>
      </c>
      <c r="D98" s="68" t="s">
        <v>187</v>
      </c>
      <c r="E98" s="59">
        <f t="shared" si="3"/>
        <v>0</v>
      </c>
      <c r="F98" s="59">
        <v>0</v>
      </c>
      <c r="G98" s="59">
        <v>0</v>
      </c>
      <c r="H98" s="59">
        <v>0</v>
      </c>
      <c r="I98" s="59">
        <v>0</v>
      </c>
    </row>
    <row r="99" spans="1:9" ht="15.75" customHeight="1">
      <c r="A99" s="54"/>
      <c r="B99" s="54"/>
      <c r="C99" s="58" t="s">
        <v>108</v>
      </c>
      <c r="D99" s="68" t="s">
        <v>188</v>
      </c>
      <c r="E99" s="59">
        <f t="shared" si="3"/>
        <v>0</v>
      </c>
      <c r="F99" s="59">
        <v>0</v>
      </c>
      <c r="G99" s="59">
        <v>0</v>
      </c>
      <c r="H99" s="59">
        <v>0</v>
      </c>
      <c r="I99" s="59">
        <v>0</v>
      </c>
    </row>
    <row r="100" spans="1:9" ht="15" customHeight="1">
      <c r="A100" s="54"/>
      <c r="B100" s="54"/>
      <c r="C100" s="54">
        <v>30</v>
      </c>
      <c r="D100" s="68" t="s">
        <v>189</v>
      </c>
      <c r="E100" s="59">
        <f t="shared" si="3"/>
        <v>2000</v>
      </c>
      <c r="F100" s="59">
        <v>500</v>
      </c>
      <c r="G100" s="59">
        <v>500</v>
      </c>
      <c r="H100" s="59">
        <v>500</v>
      </c>
      <c r="I100" s="59">
        <v>500</v>
      </c>
    </row>
    <row r="101" spans="1:9" ht="12.75" customHeight="1">
      <c r="A101" s="56">
        <v>70</v>
      </c>
      <c r="B101" s="54"/>
      <c r="C101" s="54"/>
      <c r="D101" s="80" t="s">
        <v>190</v>
      </c>
      <c r="E101" s="57">
        <f t="shared" si="3"/>
        <v>0</v>
      </c>
      <c r="F101" s="57">
        <v>0</v>
      </c>
      <c r="G101" s="57">
        <v>0</v>
      </c>
      <c r="H101" s="57">
        <v>0</v>
      </c>
      <c r="I101" s="57">
        <v>0</v>
      </c>
    </row>
    <row r="102" spans="1:9" ht="10.5" customHeight="1">
      <c r="A102" s="56">
        <v>71</v>
      </c>
      <c r="B102" s="54"/>
      <c r="C102" s="54"/>
      <c r="D102" s="56" t="s">
        <v>191</v>
      </c>
      <c r="E102" s="57">
        <f t="shared" si="3"/>
        <v>0</v>
      </c>
      <c r="F102" s="57">
        <v>0</v>
      </c>
      <c r="G102" s="57">
        <v>0</v>
      </c>
      <c r="H102" s="57">
        <v>0</v>
      </c>
      <c r="I102" s="57">
        <v>0</v>
      </c>
    </row>
    <row r="103" spans="1:9" ht="15.75" customHeight="1">
      <c r="A103" s="54"/>
      <c r="B103" s="55" t="s">
        <v>92</v>
      </c>
      <c r="C103" s="58"/>
      <c r="D103" s="80" t="s">
        <v>192</v>
      </c>
      <c r="E103" s="57">
        <f t="shared" si="3"/>
        <v>0</v>
      </c>
      <c r="F103" s="57">
        <v>0</v>
      </c>
      <c r="G103" s="57">
        <v>0</v>
      </c>
      <c r="H103" s="57">
        <v>0</v>
      </c>
      <c r="I103" s="57">
        <v>0</v>
      </c>
    </row>
    <row r="104" spans="1:9" ht="12.75" customHeight="1">
      <c r="A104" s="54"/>
      <c r="B104" s="54"/>
      <c r="C104" s="58" t="s">
        <v>92</v>
      </c>
      <c r="D104" s="68" t="s">
        <v>193</v>
      </c>
      <c r="E104" s="59">
        <f t="shared" si="3"/>
        <v>0</v>
      </c>
      <c r="F104" s="59">
        <f aca="true" t="shared" si="4" ref="F104:I107">SUM(G104:J104)</f>
        <v>0</v>
      </c>
      <c r="G104" s="59">
        <f t="shared" si="4"/>
        <v>0</v>
      </c>
      <c r="H104" s="59">
        <f t="shared" si="4"/>
        <v>0</v>
      </c>
      <c r="I104" s="59">
        <f t="shared" si="4"/>
        <v>0</v>
      </c>
    </row>
    <row r="105" spans="1:9" ht="13.5" customHeight="1">
      <c r="A105" s="54"/>
      <c r="B105" s="54"/>
      <c r="C105" s="58" t="s">
        <v>94</v>
      </c>
      <c r="D105" s="68" t="s">
        <v>194</v>
      </c>
      <c r="E105" s="59">
        <f t="shared" si="3"/>
        <v>0</v>
      </c>
      <c r="F105" s="59">
        <f t="shared" si="4"/>
        <v>0</v>
      </c>
      <c r="G105" s="59">
        <f t="shared" si="4"/>
        <v>0</v>
      </c>
      <c r="H105" s="59">
        <f t="shared" si="4"/>
        <v>0</v>
      </c>
      <c r="I105" s="59">
        <f t="shared" si="4"/>
        <v>0</v>
      </c>
    </row>
    <row r="106" spans="1:9" ht="9.75" customHeight="1">
      <c r="A106" s="54"/>
      <c r="B106" s="54"/>
      <c r="C106" s="58" t="s">
        <v>96</v>
      </c>
      <c r="D106" s="68" t="s">
        <v>195</v>
      </c>
      <c r="E106" s="59">
        <f t="shared" si="3"/>
        <v>0</v>
      </c>
      <c r="F106" s="59">
        <f t="shared" si="4"/>
        <v>0</v>
      </c>
      <c r="G106" s="59">
        <f t="shared" si="4"/>
        <v>0</v>
      </c>
      <c r="H106" s="59">
        <f t="shared" si="4"/>
        <v>0</v>
      </c>
      <c r="I106" s="59">
        <f t="shared" si="4"/>
        <v>0</v>
      </c>
    </row>
    <row r="107" spans="1:9" ht="9" customHeight="1">
      <c r="A107" s="54"/>
      <c r="B107" s="54"/>
      <c r="C107" s="58" t="s">
        <v>196</v>
      </c>
      <c r="D107" s="68" t="s">
        <v>197</v>
      </c>
      <c r="E107" s="59">
        <f t="shared" si="3"/>
        <v>0</v>
      </c>
      <c r="F107" s="59">
        <f t="shared" si="4"/>
        <v>0</v>
      </c>
      <c r="G107" s="59">
        <f t="shared" si="4"/>
        <v>0</v>
      </c>
      <c r="H107" s="59">
        <f t="shared" si="4"/>
        <v>0</v>
      </c>
      <c r="I107" s="59">
        <f t="shared" si="4"/>
        <v>0</v>
      </c>
    </row>
    <row r="108" spans="1:9" ht="12.75">
      <c r="A108" s="89"/>
      <c r="B108" s="89"/>
      <c r="C108" s="90"/>
      <c r="D108" s="91"/>
      <c r="E108" s="92"/>
      <c r="F108" s="92"/>
      <c r="G108" s="92"/>
      <c r="H108" s="92"/>
      <c r="I108" s="122"/>
    </row>
    <row r="109" spans="4:7" s="6" customFormat="1" ht="12.75">
      <c r="D109" s="117" t="s">
        <v>198</v>
      </c>
      <c r="G109" s="6" t="s">
        <v>217</v>
      </c>
    </row>
    <row r="110" spans="4:7" s="6" customFormat="1" ht="12.75">
      <c r="D110" s="117" t="s">
        <v>218</v>
      </c>
      <c r="G110" s="6" t="s">
        <v>201</v>
      </c>
    </row>
  </sheetData>
  <sheetProtection selectLockedCells="1" selectUnlockedCells="1"/>
  <mergeCells count="4">
    <mergeCell ref="A2:E2"/>
    <mergeCell ref="G2:I2"/>
    <mergeCell ref="D8:G8"/>
    <mergeCell ref="A9:I9"/>
  </mergeCells>
  <printOptions/>
  <pageMargins left="0.7479166666666667" right="0.20972222222222223" top="0.3597222222222222" bottom="0.5298611111111111" header="0.5118055555555555" footer="0.22013888888888888"/>
  <pageSetup horizontalDpi="300" verticalDpi="300" orientation="portrait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13">
      <selection activeCell="N26" sqref="N26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3.8515625" style="0" customWidth="1"/>
    <col min="4" max="4" width="24.7109375" style="0" customWidth="1"/>
    <col min="5" max="5" width="11.00390625" style="0" customWidth="1"/>
    <col min="7" max="8" width="10.140625" style="0" customWidth="1"/>
    <col min="9" max="9" width="9.28125" style="0" customWidth="1"/>
    <col min="10" max="10" width="0" style="0" hidden="1" customWidth="1"/>
  </cols>
  <sheetData>
    <row r="1" spans="1:8" s="100" customFormat="1" ht="15">
      <c r="A1" s="99" t="s">
        <v>0</v>
      </c>
      <c r="B1" s="99"/>
      <c r="C1" s="99"/>
      <c r="D1" s="99"/>
      <c r="F1" s="101"/>
      <c r="G1" s="102"/>
      <c r="H1" s="5" t="s">
        <v>1</v>
      </c>
    </row>
    <row r="2" spans="1:9" s="100" customFormat="1" ht="15" customHeight="1">
      <c r="A2" s="135" t="s">
        <v>2</v>
      </c>
      <c r="B2" s="135"/>
      <c r="C2" s="135"/>
      <c r="D2" s="135"/>
      <c r="E2" s="135"/>
      <c r="F2" s="102"/>
      <c r="G2" s="136" t="s">
        <v>3</v>
      </c>
      <c r="H2" s="136"/>
      <c r="I2" s="136"/>
    </row>
    <row r="3" spans="1:9" s="100" customFormat="1" ht="14.25">
      <c r="A3" s="103" t="s">
        <v>4</v>
      </c>
      <c r="E3" s="104" t="s">
        <v>5</v>
      </c>
      <c r="F3" s="102"/>
      <c r="G3" s="102"/>
      <c r="H3" s="102"/>
      <c r="I3" s="102"/>
    </row>
    <row r="4" spans="5:9" s="100" customFormat="1" ht="15">
      <c r="E4" s="105" t="s">
        <v>202</v>
      </c>
      <c r="G4" s="102"/>
      <c r="H4" s="102"/>
      <c r="I4" s="102"/>
    </row>
    <row r="5" spans="1:9" s="100" customFormat="1" ht="15">
      <c r="A5" s="16"/>
      <c r="B5" s="105"/>
      <c r="C5" s="105"/>
      <c r="D5" s="104"/>
      <c r="E5" s="106"/>
      <c r="F5" s="102"/>
      <c r="G5" s="108" t="s">
        <v>7</v>
      </c>
      <c r="H5" s="102"/>
      <c r="I5" s="102"/>
    </row>
    <row r="6" spans="1:8" s="100" customFormat="1" ht="12.75">
      <c r="A6" s="138" t="s">
        <v>221</v>
      </c>
      <c r="B6" s="138"/>
      <c r="C6" s="138"/>
      <c r="D6" s="138"/>
      <c r="E6" s="138"/>
      <c r="F6" s="138"/>
      <c r="G6" s="138"/>
      <c r="H6" s="138"/>
    </row>
    <row r="7" spans="1:9" s="100" customFormat="1" ht="12.75">
      <c r="A7" s="138" t="s">
        <v>229</v>
      </c>
      <c r="B7" s="138"/>
      <c r="C7" s="138"/>
      <c r="D7" s="138"/>
      <c r="E7" s="138"/>
      <c r="F7" s="138"/>
      <c r="G7" s="138"/>
      <c r="H7" s="138"/>
      <c r="I7" s="138"/>
    </row>
    <row r="8" spans="1:9" s="100" customFormat="1" ht="12.75">
      <c r="A8" s="107"/>
      <c r="B8" s="107"/>
      <c r="C8" s="107"/>
      <c r="D8" s="138" t="s">
        <v>230</v>
      </c>
      <c r="E8" s="138"/>
      <c r="F8" s="138"/>
      <c r="G8" s="138"/>
      <c r="H8" s="138"/>
      <c r="I8" s="107"/>
    </row>
    <row r="9" spans="1:9" s="100" customFormat="1" ht="12.75">
      <c r="A9" s="107"/>
      <c r="B9" s="107"/>
      <c r="C9" s="107"/>
      <c r="D9" s="107"/>
      <c r="E9" s="107"/>
      <c r="F9" s="107"/>
      <c r="G9" s="107"/>
      <c r="H9" s="107"/>
      <c r="I9" s="107" t="s">
        <v>205</v>
      </c>
    </row>
    <row r="10" spans="1:9" ht="45" customHeight="1">
      <c r="A10" s="109" t="s">
        <v>206</v>
      </c>
      <c r="B10" s="109" t="s">
        <v>207</v>
      </c>
      <c r="C10" s="109" t="s">
        <v>208</v>
      </c>
      <c r="D10" s="109" t="s">
        <v>14</v>
      </c>
      <c r="E10" s="110" t="s">
        <v>209</v>
      </c>
      <c r="F10" s="110" t="s">
        <v>210</v>
      </c>
      <c r="G10" s="110" t="s">
        <v>211</v>
      </c>
      <c r="H10" s="110" t="s">
        <v>212</v>
      </c>
      <c r="I10" s="110" t="s">
        <v>213</v>
      </c>
    </row>
    <row r="11" spans="1:9" ht="15" customHeight="1">
      <c r="A11" s="54"/>
      <c r="B11" s="112">
        <v>0</v>
      </c>
      <c r="C11" s="112">
        <v>1</v>
      </c>
      <c r="D11" s="112">
        <v>2</v>
      </c>
      <c r="E11" s="113">
        <v>3</v>
      </c>
      <c r="F11" s="113">
        <v>4</v>
      </c>
      <c r="G11" s="113">
        <v>5</v>
      </c>
      <c r="H11" s="113">
        <v>6</v>
      </c>
      <c r="I11" s="114">
        <v>7</v>
      </c>
    </row>
    <row r="12" spans="1:10" ht="15" customHeight="1">
      <c r="A12" s="54"/>
      <c r="B12" s="54"/>
      <c r="C12" s="55"/>
      <c r="D12" s="56" t="s">
        <v>214</v>
      </c>
      <c r="E12" s="57">
        <f>E13+E100</f>
        <v>1360884.67</v>
      </c>
      <c r="F12" s="57">
        <f>F13+F100</f>
        <v>472852.39</v>
      </c>
      <c r="G12" s="57">
        <f>G13+G100</f>
        <v>396328.24</v>
      </c>
      <c r="H12" s="57">
        <f>H13+H100</f>
        <v>395122.22</v>
      </c>
      <c r="I12" s="57">
        <f>I13+I100</f>
        <v>96581.81999999999</v>
      </c>
      <c r="J12" s="1"/>
    </row>
    <row r="13" spans="1:10" ht="15" customHeight="1">
      <c r="A13" s="54"/>
      <c r="B13" s="55" t="s">
        <v>90</v>
      </c>
      <c r="C13" s="55"/>
      <c r="D13" s="56" t="s">
        <v>215</v>
      </c>
      <c r="E13" s="57">
        <f>E14+E46</f>
        <v>1360884.67</v>
      </c>
      <c r="F13" s="57">
        <f>F14+F46</f>
        <v>472852.39</v>
      </c>
      <c r="G13" s="57">
        <f>G14+G46</f>
        <v>396328.24</v>
      </c>
      <c r="H13" s="57">
        <f>H14+H46</f>
        <v>395122.22</v>
      </c>
      <c r="I13" s="57">
        <f>I14+I46</f>
        <v>96581.81999999999</v>
      </c>
      <c r="J13" s="1"/>
    </row>
    <row r="14" spans="1:12" ht="15" customHeight="1">
      <c r="A14" s="56">
        <v>10</v>
      </c>
      <c r="B14" s="55"/>
      <c r="C14" s="55"/>
      <c r="D14" s="56" t="s">
        <v>216</v>
      </c>
      <c r="E14" s="57">
        <f>E15+E33+E38</f>
        <v>969451.34</v>
      </c>
      <c r="F14" s="57">
        <f>F15+F33+F38</f>
        <v>301240</v>
      </c>
      <c r="G14" s="57">
        <f>G15+G33+G38</f>
        <v>289051</v>
      </c>
      <c r="H14" s="57">
        <f>H15+H33+H38</f>
        <v>289446</v>
      </c>
      <c r="I14" s="57">
        <f>I15+I33+I38</f>
        <v>89714.34</v>
      </c>
      <c r="J14" s="123"/>
      <c r="L14" s="124"/>
    </row>
    <row r="15" spans="1:12" ht="15" customHeight="1">
      <c r="A15" s="54"/>
      <c r="B15" s="55" t="s">
        <v>90</v>
      </c>
      <c r="C15" s="55"/>
      <c r="D15" s="56" t="s">
        <v>91</v>
      </c>
      <c r="E15" s="57">
        <f>SUM(E16:E32)</f>
        <v>704300</v>
      </c>
      <c r="F15" s="57">
        <f>SUM(F16:F32)</f>
        <v>216200</v>
      </c>
      <c r="G15" s="57">
        <f>SUM(G16:G32)</f>
        <v>209200</v>
      </c>
      <c r="H15" s="57">
        <f>SUM(H16:H32)</f>
        <v>209200</v>
      </c>
      <c r="I15" s="57">
        <f>SUM(I16:I32)</f>
        <v>69700</v>
      </c>
      <c r="J15" s="116"/>
      <c r="L15" s="124"/>
    </row>
    <row r="16" spans="1:12" ht="15" customHeight="1">
      <c r="A16" s="54"/>
      <c r="B16" s="55"/>
      <c r="C16" s="58" t="s">
        <v>92</v>
      </c>
      <c r="D16" s="54" t="s">
        <v>93</v>
      </c>
      <c r="E16" s="59">
        <f aca="true" t="shared" si="0" ref="E16:E32">SUM(F16:I16)</f>
        <v>521200</v>
      </c>
      <c r="F16" s="59">
        <v>159200</v>
      </c>
      <c r="G16" s="59">
        <v>154000</v>
      </c>
      <c r="H16" s="59">
        <v>154000</v>
      </c>
      <c r="I16" s="59">
        <v>54000</v>
      </c>
      <c r="J16" s="92"/>
      <c r="L16" s="125"/>
    </row>
    <row r="17" spans="1:12" ht="15" customHeight="1">
      <c r="A17" s="54"/>
      <c r="B17" s="55"/>
      <c r="C17" s="58" t="s">
        <v>94</v>
      </c>
      <c r="D17" s="54" t="s">
        <v>95</v>
      </c>
      <c r="E17" s="59">
        <f t="shared" si="0"/>
        <v>0</v>
      </c>
      <c r="F17" s="59">
        <v>0</v>
      </c>
      <c r="G17" s="59">
        <v>0</v>
      </c>
      <c r="H17" s="59">
        <v>0</v>
      </c>
      <c r="I17" s="59">
        <v>0</v>
      </c>
      <c r="J17" s="92"/>
      <c r="L17" s="125"/>
    </row>
    <row r="18" spans="1:12" ht="15" customHeight="1">
      <c r="A18" s="54"/>
      <c r="B18" s="55"/>
      <c r="C18" s="58" t="s">
        <v>96</v>
      </c>
      <c r="D18" s="54" t="s">
        <v>97</v>
      </c>
      <c r="E18" s="59">
        <f t="shared" si="0"/>
        <v>0</v>
      </c>
      <c r="F18" s="59">
        <v>0</v>
      </c>
      <c r="G18" s="59">
        <v>0</v>
      </c>
      <c r="H18" s="59">
        <v>0</v>
      </c>
      <c r="I18" s="59">
        <v>0</v>
      </c>
      <c r="J18" s="92"/>
      <c r="L18" s="125"/>
    </row>
    <row r="19" spans="1:12" ht="15" customHeight="1">
      <c r="A19" s="54"/>
      <c r="B19" s="55"/>
      <c r="C19" s="58" t="s">
        <v>98</v>
      </c>
      <c r="D19" s="54" t="s">
        <v>99</v>
      </c>
      <c r="E19" s="59">
        <f t="shared" si="0"/>
        <v>0</v>
      </c>
      <c r="F19" s="59">
        <v>0</v>
      </c>
      <c r="G19" s="59">
        <v>0</v>
      </c>
      <c r="H19" s="59">
        <v>0</v>
      </c>
      <c r="I19" s="59">
        <v>0</v>
      </c>
      <c r="J19" s="92"/>
      <c r="L19" s="125"/>
    </row>
    <row r="20" spans="1:12" ht="15" customHeight="1">
      <c r="A20" s="54"/>
      <c r="B20" s="55"/>
      <c r="C20" s="58" t="s">
        <v>100</v>
      </c>
      <c r="D20" s="54" t="s">
        <v>101</v>
      </c>
      <c r="E20" s="59">
        <f t="shared" si="0"/>
        <v>48350</v>
      </c>
      <c r="F20" s="59">
        <v>12650</v>
      </c>
      <c r="G20" s="59">
        <v>15650</v>
      </c>
      <c r="H20" s="59">
        <v>15650</v>
      </c>
      <c r="I20" s="59">
        <v>4400</v>
      </c>
      <c r="J20" s="92"/>
      <c r="L20" s="125"/>
    </row>
    <row r="21" spans="1:12" ht="15" customHeight="1">
      <c r="A21" s="54"/>
      <c r="B21" s="55"/>
      <c r="C21" s="58" t="s">
        <v>102</v>
      </c>
      <c r="D21" s="54" t="s">
        <v>103</v>
      </c>
      <c r="E21" s="59">
        <f t="shared" si="0"/>
        <v>95200</v>
      </c>
      <c r="F21" s="59">
        <v>30300</v>
      </c>
      <c r="G21" s="59">
        <v>29300</v>
      </c>
      <c r="H21" s="59">
        <v>29300</v>
      </c>
      <c r="I21" s="59">
        <v>6300</v>
      </c>
      <c r="J21" s="92"/>
      <c r="L21" s="125"/>
    </row>
    <row r="22" spans="1:12" ht="15" customHeight="1">
      <c r="A22" s="54"/>
      <c r="B22" s="55"/>
      <c r="C22" s="58" t="s">
        <v>104</v>
      </c>
      <c r="D22" s="54" t="s">
        <v>105</v>
      </c>
      <c r="E22" s="59">
        <f t="shared" si="0"/>
        <v>0</v>
      </c>
      <c r="F22" s="59">
        <f aca="true" t="shared" si="1" ref="F22:G24">SUM(G22:I22)</f>
        <v>0</v>
      </c>
      <c r="G22" s="59">
        <f t="shared" si="1"/>
        <v>0</v>
      </c>
      <c r="H22" s="59">
        <f>SUM(I22:J22)</f>
        <v>0</v>
      </c>
      <c r="I22" s="59">
        <f>SUM(J22:J22)</f>
        <v>0</v>
      </c>
      <c r="J22" s="92"/>
      <c r="L22" s="125"/>
    </row>
    <row r="23" spans="1:12" ht="15" customHeight="1">
      <c r="A23" s="54"/>
      <c r="B23" s="55"/>
      <c r="C23" s="58" t="s">
        <v>106</v>
      </c>
      <c r="D23" s="54" t="s">
        <v>107</v>
      </c>
      <c r="E23" s="59">
        <f t="shared" si="0"/>
        <v>0</v>
      </c>
      <c r="F23" s="59">
        <f t="shared" si="1"/>
        <v>0</v>
      </c>
      <c r="G23" s="59">
        <f t="shared" si="1"/>
        <v>0</v>
      </c>
      <c r="H23" s="59">
        <f>SUM(I23:J23)</f>
        <v>0</v>
      </c>
      <c r="I23" s="59">
        <f>SUM(J23:J23)</f>
        <v>0</v>
      </c>
      <c r="J23" s="92"/>
      <c r="L23" s="125"/>
    </row>
    <row r="24" spans="1:12" ht="15" customHeight="1">
      <c r="A24" s="54"/>
      <c r="B24" s="55"/>
      <c r="C24" s="58" t="s">
        <v>108</v>
      </c>
      <c r="D24" s="54" t="s">
        <v>109</v>
      </c>
      <c r="E24" s="59">
        <f t="shared" si="0"/>
        <v>0</v>
      </c>
      <c r="F24" s="59">
        <f t="shared" si="1"/>
        <v>0</v>
      </c>
      <c r="G24" s="59">
        <f t="shared" si="1"/>
        <v>0</v>
      </c>
      <c r="H24" s="59">
        <f>SUM(I24:J24)</f>
        <v>0</v>
      </c>
      <c r="I24" s="59">
        <f>SUM(J24:J24)</f>
        <v>0</v>
      </c>
      <c r="J24" s="92"/>
      <c r="L24" s="125"/>
    </row>
    <row r="25" spans="1:12" ht="15" customHeight="1">
      <c r="A25" s="54"/>
      <c r="B25" s="55"/>
      <c r="C25" s="58" t="s">
        <v>110</v>
      </c>
      <c r="D25" s="54" t="s">
        <v>111</v>
      </c>
      <c r="E25" s="59">
        <f t="shared" si="0"/>
        <v>0</v>
      </c>
      <c r="F25" s="59">
        <v>0</v>
      </c>
      <c r="G25" s="59">
        <v>0</v>
      </c>
      <c r="H25" s="59">
        <v>0</v>
      </c>
      <c r="I25" s="59">
        <v>0</v>
      </c>
      <c r="J25" s="92"/>
      <c r="L25" s="125"/>
    </row>
    <row r="26" spans="1:12" ht="15" customHeight="1">
      <c r="A26" s="54"/>
      <c r="B26" s="55"/>
      <c r="C26" s="58" t="s">
        <v>112</v>
      </c>
      <c r="D26" s="54" t="s">
        <v>113</v>
      </c>
      <c r="E26" s="59">
        <f t="shared" si="0"/>
        <v>38800</v>
      </c>
      <c r="F26" s="59">
        <v>13800</v>
      </c>
      <c r="G26" s="59">
        <v>10000</v>
      </c>
      <c r="H26" s="59">
        <v>10000</v>
      </c>
      <c r="I26" s="59">
        <v>5000</v>
      </c>
      <c r="J26" s="92"/>
      <c r="L26" s="125"/>
    </row>
    <row r="27" spans="1:12" ht="15" customHeight="1">
      <c r="A27" s="54"/>
      <c r="B27" s="55"/>
      <c r="C27" s="58" t="s">
        <v>114</v>
      </c>
      <c r="D27" s="54" t="s">
        <v>115</v>
      </c>
      <c r="E27" s="59">
        <f t="shared" si="0"/>
        <v>0</v>
      </c>
      <c r="F27" s="59">
        <f aca="true" t="shared" si="2" ref="F27:G31">SUM(G27:I27)</f>
        <v>0</v>
      </c>
      <c r="G27" s="59">
        <f t="shared" si="2"/>
        <v>0</v>
      </c>
      <c r="H27" s="59">
        <f>SUM(I27:J27)</f>
        <v>0</v>
      </c>
      <c r="I27" s="59">
        <f>SUM(J27:J27)</f>
        <v>0</v>
      </c>
      <c r="J27" s="92"/>
      <c r="L27" s="125"/>
    </row>
    <row r="28" spans="1:12" ht="15" customHeight="1">
      <c r="A28" s="54"/>
      <c r="B28" s="55"/>
      <c r="C28" s="58" t="s">
        <v>116</v>
      </c>
      <c r="D28" s="54" t="s">
        <v>117</v>
      </c>
      <c r="E28" s="59">
        <f t="shared" si="0"/>
        <v>0</v>
      </c>
      <c r="F28" s="59">
        <f t="shared" si="2"/>
        <v>0</v>
      </c>
      <c r="G28" s="59">
        <f t="shared" si="2"/>
        <v>0</v>
      </c>
      <c r="H28" s="59">
        <f>SUM(I28:J28)</f>
        <v>0</v>
      </c>
      <c r="I28" s="59">
        <f>SUM(J28:J28)</f>
        <v>0</v>
      </c>
      <c r="J28" s="92"/>
      <c r="L28" s="125"/>
    </row>
    <row r="29" spans="1:12" ht="15" customHeight="1">
      <c r="A29" s="54"/>
      <c r="B29" s="55"/>
      <c r="C29" s="58" t="s">
        <v>118</v>
      </c>
      <c r="D29" s="54" t="s">
        <v>119</v>
      </c>
      <c r="E29" s="59">
        <f t="shared" si="0"/>
        <v>0</v>
      </c>
      <c r="F29" s="59">
        <f t="shared" si="2"/>
        <v>0</v>
      </c>
      <c r="G29" s="59">
        <f t="shared" si="2"/>
        <v>0</v>
      </c>
      <c r="H29" s="59">
        <f>SUM(I29:J29)</f>
        <v>0</v>
      </c>
      <c r="I29" s="59">
        <f>SUM(J29:J29)</f>
        <v>0</v>
      </c>
      <c r="J29" s="92"/>
      <c r="L29" s="125"/>
    </row>
    <row r="30" spans="1:12" ht="15" customHeight="1">
      <c r="A30" s="54"/>
      <c r="B30" s="55"/>
      <c r="C30" s="58" t="s">
        <v>120</v>
      </c>
      <c r="D30" s="54" t="s">
        <v>121</v>
      </c>
      <c r="E30" s="59">
        <f t="shared" si="0"/>
        <v>0</v>
      </c>
      <c r="F30" s="59">
        <f t="shared" si="2"/>
        <v>0</v>
      </c>
      <c r="G30" s="59">
        <f t="shared" si="2"/>
        <v>0</v>
      </c>
      <c r="H30" s="59">
        <f>SUM(I30:J30)</f>
        <v>0</v>
      </c>
      <c r="I30" s="59">
        <f>SUM(J30:J30)</f>
        <v>0</v>
      </c>
      <c r="J30" s="92"/>
      <c r="L30" s="125"/>
    </row>
    <row r="31" spans="1:12" ht="15" customHeight="1">
      <c r="A31" s="54"/>
      <c r="B31" s="55"/>
      <c r="C31" s="58" t="s">
        <v>122</v>
      </c>
      <c r="D31" s="54" t="s">
        <v>123</v>
      </c>
      <c r="E31" s="59">
        <f t="shared" si="0"/>
        <v>0</v>
      </c>
      <c r="F31" s="59">
        <f t="shared" si="2"/>
        <v>0</v>
      </c>
      <c r="G31" s="59">
        <f t="shared" si="2"/>
        <v>0</v>
      </c>
      <c r="H31" s="59">
        <f>SUM(I31:J31)</f>
        <v>0</v>
      </c>
      <c r="I31" s="59">
        <f>SUM(J31:J31)</f>
        <v>0</v>
      </c>
      <c r="J31" s="92"/>
      <c r="L31" s="125"/>
    </row>
    <row r="32" spans="1:12" ht="15" customHeight="1">
      <c r="A32" s="54"/>
      <c r="B32" s="55"/>
      <c r="C32" s="58">
        <v>30</v>
      </c>
      <c r="D32" s="54" t="s">
        <v>124</v>
      </c>
      <c r="E32" s="59">
        <f t="shared" si="0"/>
        <v>750</v>
      </c>
      <c r="F32" s="59">
        <v>250</v>
      </c>
      <c r="G32" s="59">
        <v>250</v>
      </c>
      <c r="H32" s="59">
        <v>250</v>
      </c>
      <c r="I32" s="59">
        <v>0</v>
      </c>
      <c r="J32" s="92"/>
      <c r="L32" s="125"/>
    </row>
    <row r="33" spans="1:12" ht="15" customHeight="1">
      <c r="A33" s="56">
        <v>10</v>
      </c>
      <c r="B33" s="55" t="s">
        <v>94</v>
      </c>
      <c r="C33" s="55"/>
      <c r="D33" s="56" t="s">
        <v>125</v>
      </c>
      <c r="E33" s="57">
        <f>E34+E35+E36+E37</f>
        <v>68056.34</v>
      </c>
      <c r="F33" s="57">
        <f>F34+F35+F36+F37</f>
        <v>22650</v>
      </c>
      <c r="G33" s="57">
        <f>G34+G35+G36+G37</f>
        <v>21376</v>
      </c>
      <c r="H33" s="57">
        <f>H34+H35+H36+H37</f>
        <v>21771</v>
      </c>
      <c r="I33" s="57">
        <f>I34+I35+I36+I37</f>
        <v>2259.34</v>
      </c>
      <c r="J33" s="116"/>
      <c r="L33" s="126"/>
    </row>
    <row r="34" spans="1:12" ht="15" customHeight="1">
      <c r="A34" s="54"/>
      <c r="B34" s="55"/>
      <c r="C34" s="58" t="s">
        <v>92</v>
      </c>
      <c r="D34" s="54" t="s">
        <v>126</v>
      </c>
      <c r="E34" s="59">
        <f>SUM(F34:I34)</f>
        <v>68056.34</v>
      </c>
      <c r="F34" s="59">
        <v>22650</v>
      </c>
      <c r="G34" s="59">
        <v>21376</v>
      </c>
      <c r="H34" s="59">
        <v>21771</v>
      </c>
      <c r="I34" s="59">
        <v>2259.34</v>
      </c>
      <c r="J34" s="92"/>
      <c r="L34" s="125"/>
    </row>
    <row r="35" spans="1:12" ht="15" customHeight="1">
      <c r="A35" s="54"/>
      <c r="B35" s="55"/>
      <c r="C35" s="58" t="s">
        <v>94</v>
      </c>
      <c r="D35" s="54" t="s">
        <v>127</v>
      </c>
      <c r="E35" s="59">
        <f>SUM(F35:I35)</f>
        <v>0</v>
      </c>
      <c r="F35" s="59">
        <v>0</v>
      </c>
      <c r="G35" s="59">
        <v>0</v>
      </c>
      <c r="H35" s="59">
        <v>0</v>
      </c>
      <c r="I35" s="59">
        <v>0</v>
      </c>
      <c r="J35" s="92"/>
      <c r="L35" s="125"/>
    </row>
    <row r="36" spans="1:12" ht="15" customHeight="1">
      <c r="A36" s="60"/>
      <c r="B36" s="61"/>
      <c r="C36" s="62" t="s">
        <v>96</v>
      </c>
      <c r="D36" s="60" t="s">
        <v>128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127"/>
      <c r="L36" s="125"/>
    </row>
    <row r="37" spans="1:12" ht="15" customHeight="1">
      <c r="A37" s="60"/>
      <c r="B37" s="61"/>
      <c r="C37" s="62">
        <v>30</v>
      </c>
      <c r="D37" s="60" t="s">
        <v>129</v>
      </c>
      <c r="E37" s="63">
        <f>SUM(F37:I37)</f>
        <v>0</v>
      </c>
      <c r="F37" s="63">
        <v>0</v>
      </c>
      <c r="G37" s="63">
        <v>0</v>
      </c>
      <c r="H37" s="63">
        <v>0</v>
      </c>
      <c r="I37" s="63">
        <v>0</v>
      </c>
      <c r="J37" s="127"/>
      <c r="L37" s="125"/>
    </row>
    <row r="38" spans="1:12" ht="15" customHeight="1">
      <c r="A38" s="56">
        <v>10</v>
      </c>
      <c r="B38" s="55" t="s">
        <v>96</v>
      </c>
      <c r="C38" s="58"/>
      <c r="D38" s="56" t="s">
        <v>130</v>
      </c>
      <c r="E38" s="57">
        <f>SUM(E39:E45)</f>
        <v>197095</v>
      </c>
      <c r="F38" s="57">
        <f>SUM(F39:F45)</f>
        <v>62390</v>
      </c>
      <c r="G38" s="57">
        <f>SUM(G39:G45)</f>
        <v>58475</v>
      </c>
      <c r="H38" s="57">
        <f>SUM(H39:H45)</f>
        <v>58475</v>
      </c>
      <c r="I38" s="57">
        <f>SUM(I39:I45)</f>
        <v>17755</v>
      </c>
      <c r="J38" s="116"/>
      <c r="L38" s="126"/>
    </row>
    <row r="39" spans="1:12" ht="15" customHeight="1">
      <c r="A39" s="54"/>
      <c r="B39" s="55"/>
      <c r="C39" s="58" t="s">
        <v>92</v>
      </c>
      <c r="D39" s="54" t="s">
        <v>131</v>
      </c>
      <c r="E39" s="59">
        <f aca="true" t="shared" si="3" ref="E39:E45">SUM(F39:I39)</f>
        <v>147400</v>
      </c>
      <c r="F39" s="59">
        <v>47300</v>
      </c>
      <c r="G39" s="59">
        <v>44000</v>
      </c>
      <c r="H39" s="59">
        <v>44000</v>
      </c>
      <c r="I39" s="59">
        <v>12100</v>
      </c>
      <c r="J39" s="92"/>
      <c r="L39" s="125"/>
    </row>
    <row r="40" spans="1:12" ht="15" customHeight="1">
      <c r="A40" s="54"/>
      <c r="B40" s="55"/>
      <c r="C40" s="58" t="s">
        <v>94</v>
      </c>
      <c r="D40" s="54" t="s">
        <v>132</v>
      </c>
      <c r="E40" s="59">
        <f t="shared" si="3"/>
        <v>3800</v>
      </c>
      <c r="F40" s="59">
        <v>1275</v>
      </c>
      <c r="G40" s="59">
        <v>1025</v>
      </c>
      <c r="H40" s="59">
        <v>1025</v>
      </c>
      <c r="I40" s="59">
        <v>475</v>
      </c>
      <c r="J40" s="92"/>
      <c r="L40" s="125"/>
    </row>
    <row r="41" spans="1:12" ht="15" customHeight="1">
      <c r="A41" s="54"/>
      <c r="B41" s="55"/>
      <c r="C41" s="58" t="s">
        <v>96</v>
      </c>
      <c r="D41" s="54" t="s">
        <v>133</v>
      </c>
      <c r="E41" s="59">
        <f t="shared" si="3"/>
        <v>37470</v>
      </c>
      <c r="F41" s="59">
        <v>11200</v>
      </c>
      <c r="G41" s="59">
        <v>10995</v>
      </c>
      <c r="H41" s="59">
        <v>10995</v>
      </c>
      <c r="I41" s="59">
        <v>4280</v>
      </c>
      <c r="J41" s="92"/>
      <c r="L41" s="125"/>
    </row>
    <row r="42" spans="1:12" ht="15.75" customHeight="1">
      <c r="A42" s="58"/>
      <c r="B42" s="55"/>
      <c r="C42" s="58" t="s">
        <v>98</v>
      </c>
      <c r="D42" s="64" t="s">
        <v>134</v>
      </c>
      <c r="E42" s="59">
        <f t="shared" si="3"/>
        <v>2200</v>
      </c>
      <c r="F42" s="59">
        <v>710</v>
      </c>
      <c r="G42" s="59">
        <v>615</v>
      </c>
      <c r="H42" s="59">
        <v>615</v>
      </c>
      <c r="I42" s="59">
        <v>260</v>
      </c>
      <c r="J42" s="128"/>
      <c r="L42" s="125"/>
    </row>
    <row r="43" spans="1:12" ht="15" customHeight="1">
      <c r="A43" s="54"/>
      <c r="B43" s="55"/>
      <c r="C43" s="58" t="s">
        <v>100</v>
      </c>
      <c r="D43" s="54" t="s">
        <v>135</v>
      </c>
      <c r="E43" s="59">
        <f t="shared" si="3"/>
        <v>0</v>
      </c>
      <c r="F43" s="59"/>
      <c r="G43" s="59">
        <v>0</v>
      </c>
      <c r="H43" s="59">
        <v>0</v>
      </c>
      <c r="I43" s="59">
        <v>0</v>
      </c>
      <c r="J43" s="92"/>
      <c r="L43" s="125"/>
    </row>
    <row r="44" spans="1:12" ht="15" customHeight="1">
      <c r="A44" s="54"/>
      <c r="B44" s="55"/>
      <c r="C44" s="58" t="s">
        <v>102</v>
      </c>
      <c r="D44" s="54" t="s">
        <v>136</v>
      </c>
      <c r="E44" s="59">
        <f t="shared" si="3"/>
        <v>6225</v>
      </c>
      <c r="F44" s="59">
        <v>1905</v>
      </c>
      <c r="G44" s="59">
        <v>1840</v>
      </c>
      <c r="H44" s="59">
        <v>1840</v>
      </c>
      <c r="I44" s="59">
        <v>640</v>
      </c>
      <c r="J44" s="92"/>
      <c r="L44" s="125"/>
    </row>
    <row r="45" spans="1:12" ht="15" customHeight="1">
      <c r="A45" s="54"/>
      <c r="B45" s="55"/>
      <c r="C45" s="58" t="s">
        <v>104</v>
      </c>
      <c r="D45" s="66" t="s">
        <v>137</v>
      </c>
      <c r="E45" s="59">
        <f t="shared" si="3"/>
        <v>0</v>
      </c>
      <c r="F45" s="59">
        <v>0</v>
      </c>
      <c r="G45" s="59">
        <v>0</v>
      </c>
      <c r="H45" s="59">
        <v>0</v>
      </c>
      <c r="I45" s="59">
        <v>0</v>
      </c>
      <c r="J45" s="92"/>
      <c r="L45" s="125"/>
    </row>
    <row r="46" spans="1:10" ht="15" customHeight="1">
      <c r="A46" s="56">
        <v>20</v>
      </c>
      <c r="B46" s="55"/>
      <c r="C46" s="58"/>
      <c r="D46" s="56" t="s">
        <v>138</v>
      </c>
      <c r="E46" s="57">
        <f>E47+E58+E59+E62+E67+E71+E74+E75+E76+E77+E78+E79+E80+E82+E94+E81</f>
        <v>391433.32999999996</v>
      </c>
      <c r="F46" s="57">
        <f>F47+F58+F59+F62+F67+F71+F74+F75+F76+F77+F78+F79+F80+F82+F94+F81</f>
        <v>171612.39</v>
      </c>
      <c r="G46" s="57">
        <f>G47+G58+G59+G62+G67+G71+G74+G75+G76+G77+G78+G79+G80+G82+G94+G81</f>
        <v>107277.23999999999</v>
      </c>
      <c r="H46" s="57">
        <f>H47+H58+H59+H62+H67+H71+H74+H75+H76+H77+H78+H79+H80+H82+H94+H81</f>
        <v>105676.22</v>
      </c>
      <c r="I46" s="57">
        <f>I47+I58+I59+I62+I67+I71+I74+I75+I76+I77+I78+I79+I80+I82+I94+I81</f>
        <v>6867.48</v>
      </c>
      <c r="J46" s="123"/>
    </row>
    <row r="47" spans="1:10" ht="15" customHeight="1">
      <c r="A47" s="54"/>
      <c r="B47" s="55" t="s">
        <v>92</v>
      </c>
      <c r="C47" s="58"/>
      <c r="D47" s="56" t="s">
        <v>86</v>
      </c>
      <c r="E47" s="57">
        <f>SUM(E48:E57)</f>
        <v>230042.49</v>
      </c>
      <c r="F47" s="57">
        <f>SUM(F48:F57)</f>
        <v>110948.39</v>
      </c>
      <c r="G47" s="57">
        <f>SUM(G48:G57)</f>
        <v>58137.24</v>
      </c>
      <c r="H47" s="57">
        <f>SUM(H48:H57)</f>
        <v>54614.38</v>
      </c>
      <c r="I47" s="57">
        <f>SUM(I48:I57)</f>
        <v>6342.48</v>
      </c>
      <c r="J47" s="123"/>
    </row>
    <row r="48" spans="1:10" ht="15" customHeight="1">
      <c r="A48" s="54"/>
      <c r="B48" s="55"/>
      <c r="C48" s="67" t="s">
        <v>92</v>
      </c>
      <c r="D48" s="68" t="s">
        <v>139</v>
      </c>
      <c r="E48" s="59">
        <f aca="true" t="shared" si="4" ref="E48:E58">SUM(F48:I48)</f>
        <v>2261.43</v>
      </c>
      <c r="F48" s="59">
        <v>1010.63</v>
      </c>
      <c r="G48" s="59">
        <v>700.4</v>
      </c>
      <c r="H48" s="59">
        <v>550.4</v>
      </c>
      <c r="I48" s="59">
        <v>0</v>
      </c>
      <c r="J48" s="129"/>
    </row>
    <row r="49" spans="1:10" ht="15" customHeight="1">
      <c r="A49" s="54"/>
      <c r="B49" s="55"/>
      <c r="C49" s="58" t="s">
        <v>94</v>
      </c>
      <c r="D49" s="54" t="s">
        <v>140</v>
      </c>
      <c r="E49" s="59">
        <f t="shared" si="4"/>
        <v>4600</v>
      </c>
      <c r="F49" s="59">
        <v>2100</v>
      </c>
      <c r="G49" s="59">
        <v>1100</v>
      </c>
      <c r="H49" s="59">
        <v>1100</v>
      </c>
      <c r="I49" s="59">
        <v>300</v>
      </c>
      <c r="J49" s="129"/>
    </row>
    <row r="50" spans="1:10" ht="15" customHeight="1">
      <c r="A50" s="54"/>
      <c r="B50" s="55"/>
      <c r="C50" s="58" t="s">
        <v>96</v>
      </c>
      <c r="D50" s="54" t="s">
        <v>141</v>
      </c>
      <c r="E50" s="59">
        <f t="shared" si="4"/>
        <v>142931.06</v>
      </c>
      <c r="F50" s="59">
        <v>76587.76</v>
      </c>
      <c r="G50" s="59">
        <v>32336.84</v>
      </c>
      <c r="H50" s="59">
        <v>31213.98</v>
      </c>
      <c r="I50" s="59">
        <v>2792.48</v>
      </c>
      <c r="J50" s="129"/>
    </row>
    <row r="51" spans="1:10" ht="15" customHeight="1">
      <c r="A51" s="54"/>
      <c r="B51" s="55"/>
      <c r="C51" s="58" t="s">
        <v>98</v>
      </c>
      <c r="D51" s="54" t="s">
        <v>142</v>
      </c>
      <c r="E51" s="59">
        <f t="shared" si="4"/>
        <v>8500</v>
      </c>
      <c r="F51" s="59">
        <v>4000</v>
      </c>
      <c r="G51" s="59">
        <v>2000</v>
      </c>
      <c r="H51" s="59">
        <v>1500</v>
      </c>
      <c r="I51" s="59">
        <v>1000</v>
      </c>
      <c r="J51" s="129"/>
    </row>
    <row r="52" spans="1:10" ht="15" customHeight="1">
      <c r="A52" s="54"/>
      <c r="B52" s="55"/>
      <c r="C52" s="58" t="s">
        <v>100</v>
      </c>
      <c r="D52" s="68" t="s">
        <v>143</v>
      </c>
      <c r="E52" s="59">
        <f t="shared" si="4"/>
        <v>750</v>
      </c>
      <c r="F52" s="59">
        <v>250</v>
      </c>
      <c r="G52" s="59">
        <v>250</v>
      </c>
      <c r="H52" s="59">
        <v>250</v>
      </c>
      <c r="I52" s="59">
        <v>0</v>
      </c>
      <c r="J52" s="129"/>
    </row>
    <row r="53" spans="1:10" ht="15" customHeight="1">
      <c r="A53" s="54"/>
      <c r="B53" s="55"/>
      <c r="C53" s="58" t="s">
        <v>102</v>
      </c>
      <c r="D53" s="54" t="s">
        <v>144</v>
      </c>
      <c r="E53" s="59">
        <f t="shared" si="4"/>
        <v>0</v>
      </c>
      <c r="F53" s="59">
        <f>SUM(G53:I53)</f>
        <v>0</v>
      </c>
      <c r="G53" s="59">
        <f>SUM(H53:J53)</f>
        <v>0</v>
      </c>
      <c r="H53" s="59">
        <f>SUM(I53:J53)</f>
        <v>0</v>
      </c>
      <c r="I53" s="59">
        <f>SUM(J53:J53)</f>
        <v>0</v>
      </c>
      <c r="J53" s="129"/>
    </row>
    <row r="54" spans="1:10" ht="15" customHeight="1">
      <c r="A54" s="54"/>
      <c r="B54" s="55"/>
      <c r="C54" s="58" t="s">
        <v>104</v>
      </c>
      <c r="D54" s="54" t="s">
        <v>145</v>
      </c>
      <c r="E54" s="59">
        <f t="shared" si="4"/>
        <v>0</v>
      </c>
      <c r="F54" s="59">
        <v>0</v>
      </c>
      <c r="G54" s="59">
        <f>SUM(H54:J54)</f>
        <v>0</v>
      </c>
      <c r="H54" s="59">
        <f>SUM(I54:J54)</f>
        <v>0</v>
      </c>
      <c r="I54" s="59">
        <f>SUM(J54:J54)</f>
        <v>0</v>
      </c>
      <c r="J54" s="129"/>
    </row>
    <row r="55" spans="1:10" ht="15" customHeight="1">
      <c r="A55" s="54"/>
      <c r="B55" s="55"/>
      <c r="C55" s="58" t="s">
        <v>106</v>
      </c>
      <c r="D55" s="68" t="s">
        <v>146</v>
      </c>
      <c r="E55" s="59">
        <f t="shared" si="4"/>
        <v>7000</v>
      </c>
      <c r="F55" s="59">
        <v>2500</v>
      </c>
      <c r="G55" s="59">
        <v>2000</v>
      </c>
      <c r="H55" s="59">
        <v>2000</v>
      </c>
      <c r="I55" s="59">
        <v>500</v>
      </c>
      <c r="J55" s="129"/>
    </row>
    <row r="56" spans="1:10" ht="15" customHeight="1">
      <c r="A56" s="54"/>
      <c r="B56" s="55"/>
      <c r="C56" s="58" t="s">
        <v>108</v>
      </c>
      <c r="D56" s="54" t="s">
        <v>147</v>
      </c>
      <c r="E56" s="59">
        <f t="shared" si="4"/>
        <v>8000</v>
      </c>
      <c r="F56" s="59">
        <v>4500</v>
      </c>
      <c r="G56" s="59">
        <v>1750</v>
      </c>
      <c r="H56" s="59">
        <v>1500</v>
      </c>
      <c r="I56" s="59">
        <v>250</v>
      </c>
      <c r="J56" s="129"/>
    </row>
    <row r="57" spans="1:10" ht="15" customHeight="1">
      <c r="A57" s="54"/>
      <c r="B57" s="55"/>
      <c r="C57" s="58">
        <v>30</v>
      </c>
      <c r="D57" s="54" t="s">
        <v>148</v>
      </c>
      <c r="E57" s="59">
        <f t="shared" si="4"/>
        <v>56000</v>
      </c>
      <c r="F57" s="59">
        <v>20000</v>
      </c>
      <c r="G57" s="59">
        <v>18000</v>
      </c>
      <c r="H57" s="59">
        <v>16500</v>
      </c>
      <c r="I57" s="59">
        <v>1500</v>
      </c>
      <c r="J57" s="129"/>
    </row>
    <row r="58" spans="1:10" ht="15" customHeight="1">
      <c r="A58" s="54"/>
      <c r="B58" s="55" t="s">
        <v>94</v>
      </c>
      <c r="C58" s="58"/>
      <c r="D58" s="56" t="s">
        <v>149</v>
      </c>
      <c r="E58" s="57">
        <f t="shared" si="4"/>
        <v>15000</v>
      </c>
      <c r="F58" s="57">
        <v>10000</v>
      </c>
      <c r="G58" s="57">
        <v>2500</v>
      </c>
      <c r="H58" s="57">
        <v>2500</v>
      </c>
      <c r="I58" s="57">
        <v>0</v>
      </c>
      <c r="J58" s="123"/>
    </row>
    <row r="59" spans="1:10" ht="15" customHeight="1">
      <c r="A59" s="54"/>
      <c r="B59" s="55" t="s">
        <v>96</v>
      </c>
      <c r="C59" s="58"/>
      <c r="D59" s="56" t="s">
        <v>150</v>
      </c>
      <c r="E59" s="57">
        <f>E60+E61</f>
        <v>40374</v>
      </c>
      <c r="F59" s="57">
        <f>F60+F61</f>
        <v>16374</v>
      </c>
      <c r="G59" s="57">
        <f>G60+G61</f>
        <v>12000</v>
      </c>
      <c r="H59" s="57">
        <f>H60+H61</f>
        <v>12000</v>
      </c>
      <c r="I59" s="57">
        <f>I60+I61</f>
        <v>0</v>
      </c>
      <c r="J59" s="123"/>
    </row>
    <row r="60" spans="1:10" ht="15" customHeight="1">
      <c r="A60" s="54"/>
      <c r="B60" s="55"/>
      <c r="C60" s="58" t="s">
        <v>92</v>
      </c>
      <c r="D60" s="54" t="s">
        <v>151</v>
      </c>
      <c r="E60" s="59">
        <f>SUM(F60:I60)</f>
        <v>40374</v>
      </c>
      <c r="F60" s="59">
        <v>16374</v>
      </c>
      <c r="G60" s="59">
        <v>12000</v>
      </c>
      <c r="H60" s="59">
        <v>12000</v>
      </c>
      <c r="I60" s="59">
        <v>0</v>
      </c>
      <c r="J60" s="129"/>
    </row>
    <row r="61" spans="1:10" ht="15" customHeight="1">
      <c r="A61" s="54"/>
      <c r="B61" s="55"/>
      <c r="C61" s="58" t="s">
        <v>94</v>
      </c>
      <c r="D61" s="54" t="s">
        <v>152</v>
      </c>
      <c r="E61" s="59">
        <f>SUM(F61:I61)</f>
        <v>0</v>
      </c>
      <c r="F61" s="59">
        <v>0</v>
      </c>
      <c r="G61" s="59">
        <v>0</v>
      </c>
      <c r="H61" s="59">
        <v>0</v>
      </c>
      <c r="I61" s="59">
        <v>0</v>
      </c>
      <c r="J61" s="129"/>
    </row>
    <row r="62" spans="1:10" ht="15" customHeight="1">
      <c r="A62" s="54"/>
      <c r="B62" s="55" t="s">
        <v>98</v>
      </c>
      <c r="C62" s="58"/>
      <c r="D62" s="56" t="s">
        <v>153</v>
      </c>
      <c r="E62" s="57">
        <f>E63+E64+E65+E66</f>
        <v>90516.84</v>
      </c>
      <c r="F62" s="57">
        <f>F63+F64+F65+F66</f>
        <v>31790</v>
      </c>
      <c r="G62" s="57">
        <f>G63+G64+G65+G66</f>
        <v>31140</v>
      </c>
      <c r="H62" s="57">
        <f>H63+H64+H65+H66</f>
        <v>27061.84</v>
      </c>
      <c r="I62" s="57">
        <f>I63+I64+I65+I66</f>
        <v>525</v>
      </c>
      <c r="J62" s="123"/>
    </row>
    <row r="63" spans="1:10" ht="15" customHeight="1">
      <c r="A63" s="54"/>
      <c r="B63" s="55"/>
      <c r="C63" s="58" t="s">
        <v>92</v>
      </c>
      <c r="D63" s="54" t="s">
        <v>154</v>
      </c>
      <c r="E63" s="59">
        <f>SUM(F63:I63)</f>
        <v>50000</v>
      </c>
      <c r="F63" s="59">
        <v>18000</v>
      </c>
      <c r="G63" s="59">
        <v>16000</v>
      </c>
      <c r="H63" s="59">
        <v>16000</v>
      </c>
      <c r="I63" s="59">
        <v>0</v>
      </c>
      <c r="J63" s="129"/>
    </row>
    <row r="64" spans="1:10" ht="15" customHeight="1">
      <c r="A64" s="54"/>
      <c r="B64" s="55"/>
      <c r="C64" s="58" t="s">
        <v>94</v>
      </c>
      <c r="D64" s="69" t="s">
        <v>155</v>
      </c>
      <c r="E64" s="59">
        <f>SUM(F64:I64)</f>
        <v>19175</v>
      </c>
      <c r="F64" s="59">
        <v>6550</v>
      </c>
      <c r="G64" s="59">
        <v>7000</v>
      </c>
      <c r="H64" s="59">
        <v>5625</v>
      </c>
      <c r="I64" s="59">
        <v>0</v>
      </c>
      <c r="J64" s="129"/>
    </row>
    <row r="65" spans="1:10" ht="15" customHeight="1">
      <c r="A65" s="54"/>
      <c r="B65" s="55"/>
      <c r="C65" s="58" t="s">
        <v>96</v>
      </c>
      <c r="D65" s="54" t="s">
        <v>156</v>
      </c>
      <c r="E65" s="59">
        <f>SUM(F65:I65)</f>
        <v>5416.84</v>
      </c>
      <c r="F65" s="59">
        <v>1240</v>
      </c>
      <c r="G65" s="59">
        <v>2140</v>
      </c>
      <c r="H65" s="59">
        <v>2036.84</v>
      </c>
      <c r="I65" s="59">
        <v>0</v>
      </c>
      <c r="J65" s="129"/>
    </row>
    <row r="66" spans="1:10" ht="15" customHeight="1">
      <c r="A66" s="54"/>
      <c r="B66" s="55"/>
      <c r="C66" s="58" t="s">
        <v>98</v>
      </c>
      <c r="D66" s="54" t="s">
        <v>157</v>
      </c>
      <c r="E66" s="59">
        <f>SUM(F66:I66)</f>
        <v>15925</v>
      </c>
      <c r="F66" s="59">
        <v>6000</v>
      </c>
      <c r="G66" s="59">
        <v>6000</v>
      </c>
      <c r="H66" s="59">
        <v>3400</v>
      </c>
      <c r="I66" s="59">
        <v>525</v>
      </c>
      <c r="J66" s="129"/>
    </row>
    <row r="67" spans="1:10" ht="30.75" customHeight="1">
      <c r="A67" s="54"/>
      <c r="B67" s="55" t="s">
        <v>100</v>
      </c>
      <c r="C67" s="70"/>
      <c r="D67" s="71" t="s">
        <v>158</v>
      </c>
      <c r="E67" s="57">
        <f>SUM(E68:E70)</f>
        <v>6000</v>
      </c>
      <c r="F67" s="57">
        <f>SUM(F68:F70)</f>
        <v>0</v>
      </c>
      <c r="G67" s="57">
        <v>0</v>
      </c>
      <c r="H67" s="57">
        <f>SUM(H68:H70)</f>
        <v>6000</v>
      </c>
      <c r="I67" s="57">
        <v>0</v>
      </c>
      <c r="J67" s="123"/>
    </row>
    <row r="68" spans="1:10" ht="15" customHeight="1">
      <c r="A68" s="54"/>
      <c r="B68" s="55"/>
      <c r="C68" s="72" t="s">
        <v>92</v>
      </c>
      <c r="D68" s="69" t="s">
        <v>159</v>
      </c>
      <c r="E68" s="59">
        <f>SUM(F68:I68)</f>
        <v>3000</v>
      </c>
      <c r="F68" s="59">
        <v>0</v>
      </c>
      <c r="G68" s="59">
        <v>0</v>
      </c>
      <c r="H68" s="59">
        <v>3000</v>
      </c>
      <c r="I68" s="59">
        <f>SUM(J68:J68)</f>
        <v>0</v>
      </c>
      <c r="J68" s="129"/>
    </row>
    <row r="69" spans="1:10" ht="15" customHeight="1">
      <c r="A69" s="54"/>
      <c r="B69" s="55"/>
      <c r="C69" s="72" t="s">
        <v>94</v>
      </c>
      <c r="D69" s="69" t="s">
        <v>160</v>
      </c>
      <c r="E69" s="59">
        <f>SUM(F69:I69)</f>
        <v>3000</v>
      </c>
      <c r="F69" s="59">
        <v>0</v>
      </c>
      <c r="G69" s="59">
        <v>0</v>
      </c>
      <c r="H69" s="59">
        <v>3000</v>
      </c>
      <c r="I69" s="59">
        <f>SUM(J69:J69)</f>
        <v>0</v>
      </c>
      <c r="J69" s="129"/>
    </row>
    <row r="70" spans="1:10" ht="15" customHeight="1">
      <c r="A70" s="54"/>
      <c r="B70" s="55"/>
      <c r="C70" s="72" t="s">
        <v>96</v>
      </c>
      <c r="D70" s="69" t="s">
        <v>161</v>
      </c>
      <c r="E70" s="59">
        <f>SUM(F70:I70)</f>
        <v>0</v>
      </c>
      <c r="F70" s="59">
        <v>0</v>
      </c>
      <c r="G70" s="59">
        <f>SUM(H70:J70)</f>
        <v>0</v>
      </c>
      <c r="H70" s="59">
        <v>0</v>
      </c>
      <c r="I70" s="59">
        <f>SUM(J70:J70)</f>
        <v>0</v>
      </c>
      <c r="J70" s="129"/>
    </row>
    <row r="71" spans="1:10" ht="15" customHeight="1">
      <c r="A71" s="54"/>
      <c r="B71" s="55" t="s">
        <v>102</v>
      </c>
      <c r="C71" s="55"/>
      <c r="D71" s="56" t="s">
        <v>162</v>
      </c>
      <c r="E71" s="57">
        <f>E72+E73</f>
        <v>0</v>
      </c>
      <c r="F71" s="57">
        <f>F72+F73</f>
        <v>0</v>
      </c>
      <c r="G71" s="57">
        <v>0</v>
      </c>
      <c r="H71" s="57">
        <v>0</v>
      </c>
      <c r="I71" s="57">
        <v>0</v>
      </c>
      <c r="J71" s="123"/>
    </row>
    <row r="72" spans="1:10" ht="15" customHeight="1">
      <c r="A72" s="54"/>
      <c r="B72" s="55"/>
      <c r="C72" s="58" t="s">
        <v>92</v>
      </c>
      <c r="D72" s="54" t="s">
        <v>163</v>
      </c>
      <c r="E72" s="59">
        <f aca="true" t="shared" si="5" ref="E72:E80">SUM(F72:I72)</f>
        <v>0</v>
      </c>
      <c r="F72" s="59">
        <f>SUM(G72:I72)</f>
        <v>0</v>
      </c>
      <c r="G72" s="59">
        <f>SUM(H72:J72)</f>
        <v>0</v>
      </c>
      <c r="H72" s="59">
        <f>SUM(I72:J72)</f>
        <v>0</v>
      </c>
      <c r="I72" s="59">
        <f>SUM(J72:J72)</f>
        <v>0</v>
      </c>
      <c r="J72" s="129"/>
    </row>
    <row r="73" spans="1:10" ht="15" customHeight="1">
      <c r="A73" s="54"/>
      <c r="B73" s="55"/>
      <c r="C73" s="58" t="s">
        <v>94</v>
      </c>
      <c r="D73" s="54" t="s">
        <v>164</v>
      </c>
      <c r="E73" s="59">
        <f t="shared" si="5"/>
        <v>0</v>
      </c>
      <c r="F73" s="59">
        <f>SUM(G73:I73)</f>
        <v>0</v>
      </c>
      <c r="G73" s="59">
        <f>SUM(H73:J73)</f>
        <v>0</v>
      </c>
      <c r="H73" s="59">
        <f>SUM(I73:J73)</f>
        <v>0</v>
      </c>
      <c r="I73" s="59">
        <f>SUM(J73:J73)</f>
        <v>0</v>
      </c>
      <c r="J73" s="129"/>
    </row>
    <row r="74" spans="1:10" ht="15" customHeight="1">
      <c r="A74" s="54"/>
      <c r="B74" s="55" t="s">
        <v>108</v>
      </c>
      <c r="C74" s="55"/>
      <c r="D74" s="56" t="s">
        <v>165</v>
      </c>
      <c r="E74" s="57">
        <f t="shared" si="5"/>
        <v>0</v>
      </c>
      <c r="F74" s="57">
        <v>0</v>
      </c>
      <c r="G74" s="57">
        <v>0</v>
      </c>
      <c r="H74" s="57">
        <v>0</v>
      </c>
      <c r="I74" s="57">
        <v>0</v>
      </c>
      <c r="J74" s="129"/>
    </row>
    <row r="75" spans="1:10" ht="15" customHeight="1">
      <c r="A75" s="54"/>
      <c r="B75" s="55">
        <v>10</v>
      </c>
      <c r="C75" s="58"/>
      <c r="D75" s="74" t="s">
        <v>166</v>
      </c>
      <c r="E75" s="57">
        <f t="shared" si="5"/>
        <v>0</v>
      </c>
      <c r="F75" s="57">
        <v>0</v>
      </c>
      <c r="G75" s="57">
        <v>0</v>
      </c>
      <c r="H75" s="57">
        <v>0</v>
      </c>
      <c r="I75" s="57">
        <v>0</v>
      </c>
      <c r="J75" s="129"/>
    </row>
    <row r="76" spans="1:10" ht="15" customHeight="1">
      <c r="A76" s="54"/>
      <c r="B76" s="55">
        <v>11</v>
      </c>
      <c r="C76" s="58"/>
      <c r="D76" s="56" t="s">
        <v>167</v>
      </c>
      <c r="E76" s="57">
        <f t="shared" si="5"/>
        <v>750</v>
      </c>
      <c r="F76" s="57">
        <v>250</v>
      </c>
      <c r="G76" s="57">
        <v>250</v>
      </c>
      <c r="H76" s="57">
        <v>250</v>
      </c>
      <c r="I76" s="57">
        <v>0</v>
      </c>
      <c r="J76" s="123"/>
    </row>
    <row r="77" spans="1:10" ht="15" customHeight="1">
      <c r="A77" s="54"/>
      <c r="B77" s="55">
        <v>12</v>
      </c>
      <c r="C77" s="58"/>
      <c r="D77" s="56" t="s">
        <v>168</v>
      </c>
      <c r="E77" s="57">
        <f t="shared" si="5"/>
        <v>0</v>
      </c>
      <c r="F77" s="57">
        <v>0</v>
      </c>
      <c r="G77" s="57">
        <f>SUM(H77:J77)</f>
        <v>0</v>
      </c>
      <c r="H77" s="57">
        <f>SUM(I77:J77)</f>
        <v>0</v>
      </c>
      <c r="I77" s="57">
        <f>SUM(J77:J77)</f>
        <v>0</v>
      </c>
      <c r="J77" s="123"/>
    </row>
    <row r="78" spans="1:10" ht="15" customHeight="1">
      <c r="A78" s="54"/>
      <c r="B78" s="55">
        <v>13</v>
      </c>
      <c r="C78" s="58"/>
      <c r="D78" s="56" t="s">
        <v>169</v>
      </c>
      <c r="E78" s="57">
        <f t="shared" si="5"/>
        <v>4000</v>
      </c>
      <c r="F78" s="57">
        <v>0</v>
      </c>
      <c r="G78" s="57">
        <v>2000</v>
      </c>
      <c r="H78" s="57">
        <v>2000</v>
      </c>
      <c r="I78" s="57">
        <v>0</v>
      </c>
      <c r="J78" s="123"/>
    </row>
    <row r="79" spans="1:10" ht="15" customHeight="1">
      <c r="A79" s="54"/>
      <c r="B79" s="55">
        <v>14</v>
      </c>
      <c r="C79" s="58"/>
      <c r="D79" s="75" t="s">
        <v>170</v>
      </c>
      <c r="E79" s="57">
        <f t="shared" si="5"/>
        <v>750</v>
      </c>
      <c r="F79" s="57">
        <v>250</v>
      </c>
      <c r="G79" s="57">
        <v>250</v>
      </c>
      <c r="H79" s="57">
        <v>250</v>
      </c>
      <c r="I79" s="57">
        <v>0</v>
      </c>
      <c r="J79" s="123"/>
    </row>
    <row r="80" spans="1:10" ht="15" customHeight="1">
      <c r="A80" s="54"/>
      <c r="B80" s="76">
        <v>25</v>
      </c>
      <c r="C80" s="54"/>
      <c r="D80" s="77" t="s">
        <v>171</v>
      </c>
      <c r="E80" s="57">
        <f t="shared" si="5"/>
        <v>0</v>
      </c>
      <c r="F80" s="57">
        <v>0</v>
      </c>
      <c r="G80" s="57">
        <v>0</v>
      </c>
      <c r="H80" s="57">
        <v>0</v>
      </c>
      <c r="I80" s="57">
        <v>0</v>
      </c>
      <c r="J80" s="123"/>
    </row>
    <row r="81" spans="1:10" ht="15" customHeight="1">
      <c r="A81" s="60"/>
      <c r="B81" s="61">
        <v>27</v>
      </c>
      <c r="C81" s="60"/>
      <c r="D81" s="78" t="s">
        <v>172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123"/>
    </row>
    <row r="82" spans="1:10" ht="15" customHeight="1">
      <c r="A82" s="54"/>
      <c r="B82" s="76"/>
      <c r="C82" s="54"/>
      <c r="D82" s="80" t="s">
        <v>173</v>
      </c>
      <c r="E82" s="57">
        <f>SUM(E83:E93)</f>
        <v>0</v>
      </c>
      <c r="F82" s="57">
        <f>SUM(F83:F93)</f>
        <v>0</v>
      </c>
      <c r="G82" s="57">
        <f>SUM(G83:G93)</f>
        <v>0</v>
      </c>
      <c r="H82" s="57">
        <f>SUM(H83:H93)</f>
        <v>0</v>
      </c>
      <c r="I82" s="57">
        <f>SUM(I83:I93)</f>
        <v>0</v>
      </c>
      <c r="J82" s="123"/>
    </row>
    <row r="83" spans="1:10" ht="15" customHeight="1">
      <c r="A83" s="54"/>
      <c r="B83" s="76"/>
      <c r="C83" s="54"/>
      <c r="D83" s="81" t="s">
        <v>174</v>
      </c>
      <c r="E83" s="59">
        <f aca="true" t="shared" si="6" ref="E83:E99">SUM(F83:I83)</f>
        <v>0</v>
      </c>
      <c r="F83" s="59">
        <f aca="true" t="shared" si="7" ref="F83:F93">SUM(G83:I83)</f>
        <v>0</v>
      </c>
      <c r="G83" s="59">
        <f aca="true" t="shared" si="8" ref="G83:G93">SUM(H83:J83)</f>
        <v>0</v>
      </c>
      <c r="H83" s="59">
        <f aca="true" t="shared" si="9" ref="H83:H93">SUM(I83:J83)</f>
        <v>0</v>
      </c>
      <c r="I83" s="59">
        <f aca="true" t="shared" si="10" ref="I83:I93">SUM(J83:J83)</f>
        <v>0</v>
      </c>
      <c r="J83" s="129"/>
    </row>
    <row r="84" spans="1:10" ht="15" customHeight="1">
      <c r="A84" s="54"/>
      <c r="B84" s="76"/>
      <c r="C84" s="54"/>
      <c r="D84" s="82" t="s">
        <v>175</v>
      </c>
      <c r="E84" s="59">
        <f t="shared" si="6"/>
        <v>0</v>
      </c>
      <c r="F84" s="59">
        <f t="shared" si="7"/>
        <v>0</v>
      </c>
      <c r="G84" s="59">
        <f t="shared" si="8"/>
        <v>0</v>
      </c>
      <c r="H84" s="59">
        <f t="shared" si="9"/>
        <v>0</v>
      </c>
      <c r="I84" s="59">
        <f t="shared" si="10"/>
        <v>0</v>
      </c>
      <c r="J84" s="129"/>
    </row>
    <row r="85" spans="1:10" ht="15" customHeight="1">
      <c r="A85" s="54"/>
      <c r="B85" s="76"/>
      <c r="C85" s="54"/>
      <c r="D85" s="82" t="s">
        <v>176</v>
      </c>
      <c r="E85" s="59">
        <f t="shared" si="6"/>
        <v>0</v>
      </c>
      <c r="F85" s="59">
        <f t="shared" si="7"/>
        <v>0</v>
      </c>
      <c r="G85" s="59">
        <f t="shared" si="8"/>
        <v>0</v>
      </c>
      <c r="H85" s="59">
        <f t="shared" si="9"/>
        <v>0</v>
      </c>
      <c r="I85" s="59">
        <f t="shared" si="10"/>
        <v>0</v>
      </c>
      <c r="J85" s="129"/>
    </row>
    <row r="86" spans="1:10" ht="15" customHeight="1">
      <c r="A86" s="54"/>
      <c r="B86" s="76"/>
      <c r="C86" s="54"/>
      <c r="D86" s="82" t="s">
        <v>177</v>
      </c>
      <c r="E86" s="59">
        <f t="shared" si="6"/>
        <v>0</v>
      </c>
      <c r="F86" s="59">
        <f t="shared" si="7"/>
        <v>0</v>
      </c>
      <c r="G86" s="59">
        <f t="shared" si="8"/>
        <v>0</v>
      </c>
      <c r="H86" s="59">
        <f t="shared" si="9"/>
        <v>0</v>
      </c>
      <c r="I86" s="59">
        <f t="shared" si="10"/>
        <v>0</v>
      </c>
      <c r="J86" s="129"/>
    </row>
    <row r="87" spans="1:10" ht="15" customHeight="1">
      <c r="A87" s="54"/>
      <c r="B87" s="76"/>
      <c r="C87" s="54"/>
      <c r="D87" s="82" t="s">
        <v>178</v>
      </c>
      <c r="E87" s="59">
        <f t="shared" si="6"/>
        <v>0</v>
      </c>
      <c r="F87" s="59">
        <f t="shared" si="7"/>
        <v>0</v>
      </c>
      <c r="G87" s="59">
        <f t="shared" si="8"/>
        <v>0</v>
      </c>
      <c r="H87" s="59">
        <f t="shared" si="9"/>
        <v>0</v>
      </c>
      <c r="I87" s="59">
        <f t="shared" si="10"/>
        <v>0</v>
      </c>
      <c r="J87" s="129"/>
    </row>
    <row r="88" spans="1:10" ht="15" customHeight="1">
      <c r="A88" s="54"/>
      <c r="B88" s="76"/>
      <c r="C88" s="54"/>
      <c r="D88" s="82" t="s">
        <v>179</v>
      </c>
      <c r="E88" s="59">
        <f t="shared" si="6"/>
        <v>0</v>
      </c>
      <c r="F88" s="59">
        <f t="shared" si="7"/>
        <v>0</v>
      </c>
      <c r="G88" s="59">
        <f t="shared" si="8"/>
        <v>0</v>
      </c>
      <c r="H88" s="59">
        <f t="shared" si="9"/>
        <v>0</v>
      </c>
      <c r="I88" s="59">
        <f t="shared" si="10"/>
        <v>0</v>
      </c>
      <c r="J88" s="129"/>
    </row>
    <row r="89" spans="1:10" ht="15" customHeight="1">
      <c r="A89" s="54"/>
      <c r="B89" s="76"/>
      <c r="C89" s="54"/>
      <c r="D89" s="82" t="s">
        <v>180</v>
      </c>
      <c r="E89" s="59">
        <f t="shared" si="6"/>
        <v>0</v>
      </c>
      <c r="F89" s="59">
        <f t="shared" si="7"/>
        <v>0</v>
      </c>
      <c r="G89" s="59">
        <f t="shared" si="8"/>
        <v>0</v>
      </c>
      <c r="H89" s="59">
        <f t="shared" si="9"/>
        <v>0</v>
      </c>
      <c r="I89" s="59">
        <f t="shared" si="10"/>
        <v>0</v>
      </c>
      <c r="J89" s="129"/>
    </row>
    <row r="90" spans="1:10" ht="15" customHeight="1">
      <c r="A90" s="66"/>
      <c r="B90" s="83"/>
      <c r="C90" s="66"/>
      <c r="D90" s="82" t="s">
        <v>181</v>
      </c>
      <c r="E90" s="59">
        <f t="shared" si="6"/>
        <v>0</v>
      </c>
      <c r="F90" s="59">
        <f t="shared" si="7"/>
        <v>0</v>
      </c>
      <c r="G90" s="59">
        <f t="shared" si="8"/>
        <v>0</v>
      </c>
      <c r="H90" s="59">
        <f t="shared" si="9"/>
        <v>0</v>
      </c>
      <c r="I90" s="59">
        <f t="shared" si="10"/>
        <v>0</v>
      </c>
      <c r="J90" s="129"/>
    </row>
    <row r="91" spans="1:10" ht="15" customHeight="1">
      <c r="A91" s="66"/>
      <c r="B91" s="83"/>
      <c r="C91" s="66"/>
      <c r="D91" s="85" t="s">
        <v>182</v>
      </c>
      <c r="E91" s="59">
        <f t="shared" si="6"/>
        <v>0</v>
      </c>
      <c r="F91" s="59">
        <f t="shared" si="7"/>
        <v>0</v>
      </c>
      <c r="G91" s="59">
        <f t="shared" si="8"/>
        <v>0</v>
      </c>
      <c r="H91" s="59">
        <f t="shared" si="9"/>
        <v>0</v>
      </c>
      <c r="I91" s="59">
        <f t="shared" si="10"/>
        <v>0</v>
      </c>
      <c r="J91" s="129"/>
    </row>
    <row r="92" spans="1:10" ht="15" customHeight="1">
      <c r="A92" s="66"/>
      <c r="B92" s="83"/>
      <c r="C92" s="66"/>
      <c r="D92" s="85" t="s">
        <v>183</v>
      </c>
      <c r="E92" s="59">
        <f t="shared" si="6"/>
        <v>0</v>
      </c>
      <c r="F92" s="59">
        <f t="shared" si="7"/>
        <v>0</v>
      </c>
      <c r="G92" s="59">
        <f t="shared" si="8"/>
        <v>0</v>
      </c>
      <c r="H92" s="59">
        <f t="shared" si="9"/>
        <v>0</v>
      </c>
      <c r="I92" s="59">
        <f t="shared" si="10"/>
        <v>0</v>
      </c>
      <c r="J92" s="129"/>
    </row>
    <row r="93" spans="1:10" ht="15" customHeight="1">
      <c r="A93" s="86"/>
      <c r="B93" s="87"/>
      <c r="C93" s="86"/>
      <c r="D93" s="88" t="s">
        <v>184</v>
      </c>
      <c r="E93" s="63">
        <f t="shared" si="6"/>
        <v>0</v>
      </c>
      <c r="F93" s="63">
        <f t="shared" si="7"/>
        <v>0</v>
      </c>
      <c r="G93" s="63">
        <f t="shared" si="8"/>
        <v>0</v>
      </c>
      <c r="H93" s="63">
        <f t="shared" si="9"/>
        <v>0</v>
      </c>
      <c r="I93" s="63">
        <f t="shared" si="10"/>
        <v>0</v>
      </c>
      <c r="J93" s="129"/>
    </row>
    <row r="94" spans="1:10" ht="15" customHeight="1">
      <c r="A94" s="54"/>
      <c r="B94" s="76">
        <v>30</v>
      </c>
      <c r="C94" s="54"/>
      <c r="D94" s="80" t="s">
        <v>77</v>
      </c>
      <c r="E94" s="57">
        <f t="shared" si="6"/>
        <v>4000</v>
      </c>
      <c r="F94" s="84">
        <f>SUM(F95:F99)</f>
        <v>2000</v>
      </c>
      <c r="G94" s="84">
        <f>SUM(G95:G99)</f>
        <v>1000</v>
      </c>
      <c r="H94" s="84">
        <f>SUM(H95:H99)</f>
        <v>1000</v>
      </c>
      <c r="I94" s="84">
        <f>SUM(I95:I99)</f>
        <v>0</v>
      </c>
      <c r="J94" s="123"/>
    </row>
    <row r="95" spans="1:10" ht="15" customHeight="1">
      <c r="A95" s="60"/>
      <c r="B95" s="61"/>
      <c r="C95" s="62" t="s">
        <v>92</v>
      </c>
      <c r="D95" s="60" t="s">
        <v>185</v>
      </c>
      <c r="E95" s="63">
        <f t="shared" si="6"/>
        <v>0</v>
      </c>
      <c r="F95" s="63">
        <f aca="true" t="shared" si="11" ref="F95:G98">SUM(G95:I95)</f>
        <v>0</v>
      </c>
      <c r="G95" s="63">
        <f t="shared" si="11"/>
        <v>0</v>
      </c>
      <c r="H95" s="63">
        <f>SUM(I95:J95)</f>
        <v>0</v>
      </c>
      <c r="I95" s="63">
        <f>SUM(J95:J95)</f>
        <v>0</v>
      </c>
      <c r="J95" s="129"/>
    </row>
    <row r="96" spans="1:10" ht="15" customHeight="1">
      <c r="A96" s="54"/>
      <c r="B96" s="76"/>
      <c r="C96" s="58" t="s">
        <v>96</v>
      </c>
      <c r="D96" s="68" t="s">
        <v>186</v>
      </c>
      <c r="E96" s="59">
        <f t="shared" si="6"/>
        <v>0</v>
      </c>
      <c r="F96" s="59">
        <f t="shared" si="11"/>
        <v>0</v>
      </c>
      <c r="G96" s="59">
        <f t="shared" si="11"/>
        <v>0</v>
      </c>
      <c r="H96" s="59">
        <f>SUM(I96:J96)</f>
        <v>0</v>
      </c>
      <c r="I96" s="59">
        <f>SUM(J96:J96)</f>
        <v>0</v>
      </c>
      <c r="J96" s="129"/>
    </row>
    <row r="97" spans="1:10" ht="15" customHeight="1">
      <c r="A97" s="54"/>
      <c r="B97" s="54"/>
      <c r="C97" s="58" t="s">
        <v>98</v>
      </c>
      <c r="D97" s="68" t="s">
        <v>187</v>
      </c>
      <c r="E97" s="59">
        <f t="shared" si="6"/>
        <v>0</v>
      </c>
      <c r="F97" s="59">
        <f t="shared" si="11"/>
        <v>0</v>
      </c>
      <c r="G97" s="59">
        <f t="shared" si="11"/>
        <v>0</v>
      </c>
      <c r="H97" s="59">
        <f>SUM(I97:J97)</f>
        <v>0</v>
      </c>
      <c r="I97" s="59">
        <f>SUM(J97:J97)</f>
        <v>0</v>
      </c>
      <c r="J97" s="129"/>
    </row>
    <row r="98" spans="1:10" ht="15" customHeight="1">
      <c r="A98" s="54"/>
      <c r="B98" s="54"/>
      <c r="C98" s="58" t="s">
        <v>108</v>
      </c>
      <c r="D98" s="68" t="s">
        <v>188</v>
      </c>
      <c r="E98" s="59">
        <f t="shared" si="6"/>
        <v>0</v>
      </c>
      <c r="F98" s="59">
        <f t="shared" si="11"/>
        <v>0</v>
      </c>
      <c r="G98" s="59">
        <f t="shared" si="11"/>
        <v>0</v>
      </c>
      <c r="H98" s="59">
        <f>SUM(I98:J98)</f>
        <v>0</v>
      </c>
      <c r="I98" s="59">
        <f>SUM(J98:J98)</f>
        <v>0</v>
      </c>
      <c r="J98" s="129"/>
    </row>
    <row r="99" spans="1:10" ht="15" customHeight="1">
      <c r="A99" s="54"/>
      <c r="B99" s="54"/>
      <c r="C99" s="54">
        <v>30</v>
      </c>
      <c r="D99" s="68" t="s">
        <v>189</v>
      </c>
      <c r="E99" s="59">
        <f t="shared" si="6"/>
        <v>4000</v>
      </c>
      <c r="F99" s="59">
        <v>2000</v>
      </c>
      <c r="G99" s="59">
        <v>1000</v>
      </c>
      <c r="H99" s="59">
        <v>1000</v>
      </c>
      <c r="I99" s="59">
        <v>0</v>
      </c>
      <c r="J99" s="129"/>
    </row>
    <row r="100" spans="1:10" ht="15" customHeight="1">
      <c r="A100" s="56">
        <v>70</v>
      </c>
      <c r="B100" s="54"/>
      <c r="C100" s="54"/>
      <c r="D100" s="80" t="s">
        <v>190</v>
      </c>
      <c r="E100" s="57">
        <f>SUM(E101)</f>
        <v>0</v>
      </c>
      <c r="F100" s="57">
        <v>0</v>
      </c>
      <c r="G100" s="57">
        <v>0</v>
      </c>
      <c r="H100" s="57">
        <v>0</v>
      </c>
      <c r="I100" s="57">
        <v>0</v>
      </c>
      <c r="J100" s="123"/>
    </row>
    <row r="101" spans="1:10" ht="15" customHeight="1">
      <c r="A101" s="56">
        <v>71</v>
      </c>
      <c r="B101" s="54"/>
      <c r="C101" s="54"/>
      <c r="D101" s="56" t="s">
        <v>191</v>
      </c>
      <c r="E101" s="57">
        <f>SUM(E102)</f>
        <v>0</v>
      </c>
      <c r="F101" s="57">
        <v>0</v>
      </c>
      <c r="G101" s="57">
        <v>0</v>
      </c>
      <c r="H101" s="57">
        <v>0</v>
      </c>
      <c r="I101" s="57">
        <v>0</v>
      </c>
      <c r="J101" s="123"/>
    </row>
    <row r="102" spans="1:10" ht="15" customHeight="1">
      <c r="A102" s="54"/>
      <c r="B102" s="55" t="s">
        <v>92</v>
      </c>
      <c r="C102" s="58"/>
      <c r="D102" s="80" t="s">
        <v>192</v>
      </c>
      <c r="E102" s="57">
        <f>SUM(E103:E106)</f>
        <v>0</v>
      </c>
      <c r="F102" s="57">
        <v>0</v>
      </c>
      <c r="G102" s="57">
        <v>0</v>
      </c>
      <c r="H102" s="57">
        <v>0</v>
      </c>
      <c r="I102" s="57">
        <v>0</v>
      </c>
      <c r="J102" s="123"/>
    </row>
    <row r="103" spans="1:10" ht="15" customHeight="1">
      <c r="A103" s="54"/>
      <c r="B103" s="54"/>
      <c r="C103" s="58" t="s">
        <v>92</v>
      </c>
      <c r="D103" s="68" t="s">
        <v>193</v>
      </c>
      <c r="E103" s="59">
        <f>SUM(F103:I103)</f>
        <v>0</v>
      </c>
      <c r="F103" s="59">
        <f aca="true" t="shared" si="12" ref="F103:G106">SUM(G103:I103)</f>
        <v>0</v>
      </c>
      <c r="G103" s="59">
        <f t="shared" si="12"/>
        <v>0</v>
      </c>
      <c r="H103" s="59">
        <f>SUM(I103:J103)</f>
        <v>0</v>
      </c>
      <c r="I103" s="59">
        <f>SUM(J103:J103)</f>
        <v>0</v>
      </c>
      <c r="J103" s="129"/>
    </row>
    <row r="104" spans="1:10" ht="15" customHeight="1">
      <c r="A104" s="54"/>
      <c r="B104" s="54"/>
      <c r="C104" s="58" t="s">
        <v>94</v>
      </c>
      <c r="D104" s="68" t="s">
        <v>194</v>
      </c>
      <c r="E104" s="59">
        <f>SUM(F104:I104)</f>
        <v>0</v>
      </c>
      <c r="F104" s="59">
        <f t="shared" si="12"/>
        <v>0</v>
      </c>
      <c r="G104" s="59">
        <f t="shared" si="12"/>
        <v>0</v>
      </c>
      <c r="H104" s="59">
        <f>SUM(I104:J104)</f>
        <v>0</v>
      </c>
      <c r="I104" s="59">
        <f>SUM(J104:J104)</f>
        <v>0</v>
      </c>
      <c r="J104" s="129"/>
    </row>
    <row r="105" spans="1:10" ht="15" customHeight="1">
      <c r="A105" s="54"/>
      <c r="B105" s="54"/>
      <c r="C105" s="58" t="s">
        <v>96</v>
      </c>
      <c r="D105" s="68" t="s">
        <v>195</v>
      </c>
      <c r="E105" s="59">
        <f>SUM(F105:I105)</f>
        <v>0</v>
      </c>
      <c r="F105" s="59">
        <f t="shared" si="12"/>
        <v>0</v>
      </c>
      <c r="G105" s="59">
        <f t="shared" si="12"/>
        <v>0</v>
      </c>
      <c r="H105" s="59">
        <f>SUM(I105:J105)</f>
        <v>0</v>
      </c>
      <c r="I105" s="59">
        <f>SUM(J105:J105)</f>
        <v>0</v>
      </c>
      <c r="J105" s="129"/>
    </row>
    <row r="106" spans="1:10" ht="15" customHeight="1">
      <c r="A106" s="54"/>
      <c r="B106" s="54"/>
      <c r="C106" s="58" t="s">
        <v>196</v>
      </c>
      <c r="D106" s="68" t="s">
        <v>197</v>
      </c>
      <c r="E106" s="59">
        <f>SUM(F106:I106)</f>
        <v>0</v>
      </c>
      <c r="F106" s="59">
        <f t="shared" si="12"/>
        <v>0</v>
      </c>
      <c r="G106" s="59">
        <f t="shared" si="12"/>
        <v>0</v>
      </c>
      <c r="H106" s="59">
        <f>SUM(I106:J106)</f>
        <v>0</v>
      </c>
      <c r="I106" s="59">
        <f>SUM(J106:J106)</f>
        <v>0</v>
      </c>
      <c r="J106" s="129"/>
    </row>
    <row r="107" spans="4:7" s="6" customFormat="1" ht="12.75">
      <c r="D107" s="117" t="s">
        <v>198</v>
      </c>
      <c r="G107" s="6" t="s">
        <v>217</v>
      </c>
    </row>
    <row r="108" spans="4:7" s="6" customFormat="1" ht="12.75">
      <c r="D108" s="117" t="s">
        <v>218</v>
      </c>
      <c r="G108" s="6" t="s">
        <v>201</v>
      </c>
    </row>
  </sheetData>
  <sheetProtection selectLockedCells="1" selectUnlockedCells="1"/>
  <mergeCells count="5">
    <mergeCell ref="D8:H8"/>
    <mergeCell ref="A2:E2"/>
    <mergeCell ref="G2:I2"/>
    <mergeCell ref="A6:H6"/>
    <mergeCell ref="A7:I7"/>
  </mergeCells>
  <printOptions/>
  <pageMargins left="0.65" right="0.1701388888888889" top="0.4097222222222222" bottom="0.4201388888888889" header="0.5118055555555555" footer="0.2"/>
  <pageSetup horizontalDpi="300" verticalDpi="300" orientation="portrait" paperSize="9" scale="89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7">
      <selection activeCell="L66" sqref="L66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3.8515625" style="0" customWidth="1"/>
    <col min="4" max="4" width="24.7109375" style="0" customWidth="1"/>
    <col min="5" max="5" width="11.00390625" style="0" customWidth="1"/>
    <col min="7" max="8" width="10.140625" style="0" customWidth="1"/>
    <col min="9" max="9" width="9.28125" style="0" customWidth="1"/>
    <col min="10" max="10" width="0" style="0" hidden="1" customWidth="1"/>
  </cols>
  <sheetData>
    <row r="1" spans="1:8" s="100" customFormat="1" ht="15">
      <c r="A1" s="99" t="s">
        <v>0</v>
      </c>
      <c r="B1" s="99"/>
      <c r="C1" s="99"/>
      <c r="D1" s="99"/>
      <c r="F1" s="101"/>
      <c r="G1" s="102"/>
      <c r="H1" s="5" t="s">
        <v>1</v>
      </c>
    </row>
    <row r="2" spans="1:9" s="100" customFormat="1" ht="15" customHeight="1">
      <c r="A2" s="135" t="s">
        <v>2</v>
      </c>
      <c r="B2" s="135"/>
      <c r="C2" s="135"/>
      <c r="D2" s="135"/>
      <c r="E2" s="135"/>
      <c r="F2" s="102"/>
      <c r="G2" s="136" t="s">
        <v>3</v>
      </c>
      <c r="H2" s="136"/>
      <c r="I2" s="136"/>
    </row>
    <row r="3" spans="1:9" s="100" customFormat="1" ht="14.25">
      <c r="A3" s="103" t="s">
        <v>4</v>
      </c>
      <c r="E3" s="104" t="s">
        <v>222</v>
      </c>
      <c r="F3" s="102"/>
      <c r="G3" s="102"/>
      <c r="H3" s="102"/>
      <c r="I3" s="102"/>
    </row>
    <row r="4" spans="1:9" s="100" customFormat="1" ht="14.25">
      <c r="A4" s="103"/>
      <c r="E4" s="104"/>
      <c r="F4" s="102"/>
      <c r="G4" s="102"/>
      <c r="H4" s="102"/>
      <c r="I4" s="102"/>
    </row>
    <row r="5" spans="1:9" s="100" customFormat="1" ht="14.25">
      <c r="A5" s="103"/>
      <c r="E5" s="104"/>
      <c r="F5" s="102"/>
      <c r="G5" s="102"/>
      <c r="H5" s="102"/>
      <c r="I5" s="102"/>
    </row>
    <row r="6" spans="1:9" s="100" customFormat="1" ht="15">
      <c r="A6" s="16"/>
      <c r="B6" s="105"/>
      <c r="C6" s="105"/>
      <c r="D6" s="104"/>
      <c r="E6" s="106"/>
      <c r="F6" s="102"/>
      <c r="G6" s="108" t="s">
        <v>7</v>
      </c>
      <c r="H6" s="102"/>
      <c r="I6" s="102"/>
    </row>
    <row r="7" spans="1:8" s="100" customFormat="1" ht="12.75">
      <c r="A7" s="138" t="s">
        <v>221</v>
      </c>
      <c r="B7" s="138"/>
      <c r="C7" s="138"/>
      <c r="D7" s="138"/>
      <c r="E7" s="138"/>
      <c r="F7" s="138"/>
      <c r="G7" s="138"/>
      <c r="H7" s="138"/>
    </row>
    <row r="8" spans="1:9" s="100" customFormat="1" ht="12.75">
      <c r="A8" s="138" t="s">
        <v>223</v>
      </c>
      <c r="B8" s="138"/>
      <c r="C8" s="138"/>
      <c r="D8" s="138"/>
      <c r="E8" s="138"/>
      <c r="F8" s="138"/>
      <c r="G8" s="138"/>
      <c r="H8" s="138"/>
      <c r="I8" s="138"/>
    </row>
    <row r="9" spans="1:9" s="100" customFormat="1" ht="12.75">
      <c r="A9" s="107"/>
      <c r="B9" s="107"/>
      <c r="C9" s="107"/>
      <c r="D9" s="107"/>
      <c r="E9" s="107"/>
      <c r="F9" s="107"/>
      <c r="G9" s="107"/>
      <c r="H9" s="107"/>
      <c r="I9" s="107" t="s">
        <v>205</v>
      </c>
    </row>
    <row r="10" spans="1:9" ht="45" customHeight="1">
      <c r="A10" s="109" t="s">
        <v>206</v>
      </c>
      <c r="B10" s="109" t="s">
        <v>207</v>
      </c>
      <c r="C10" s="109" t="s">
        <v>208</v>
      </c>
      <c r="D10" s="109" t="s">
        <v>14</v>
      </c>
      <c r="E10" s="110" t="s">
        <v>209</v>
      </c>
      <c r="F10" s="110" t="s">
        <v>210</v>
      </c>
      <c r="G10" s="110" t="s">
        <v>211</v>
      </c>
      <c r="H10" s="110" t="s">
        <v>212</v>
      </c>
      <c r="I10" s="110" t="s">
        <v>213</v>
      </c>
    </row>
    <row r="11" spans="1:9" ht="15" customHeight="1">
      <c r="A11" s="54"/>
      <c r="B11" s="112">
        <v>0</v>
      </c>
      <c r="C11" s="112">
        <v>1</v>
      </c>
      <c r="D11" s="112">
        <v>2</v>
      </c>
      <c r="E11" s="113">
        <v>3</v>
      </c>
      <c r="F11" s="113">
        <v>4</v>
      </c>
      <c r="G11" s="113">
        <v>5</v>
      </c>
      <c r="H11" s="113">
        <v>6</v>
      </c>
      <c r="I11" s="114">
        <v>7</v>
      </c>
    </row>
    <row r="12" spans="1:10" ht="15" customHeight="1">
      <c r="A12" s="54"/>
      <c r="B12" s="54"/>
      <c r="C12" s="55"/>
      <c r="D12" s="56" t="s">
        <v>214</v>
      </c>
      <c r="E12" s="57">
        <f>E13+E100</f>
        <v>0</v>
      </c>
      <c r="F12" s="57">
        <f>F13+F100</f>
        <v>0</v>
      </c>
      <c r="G12" s="57">
        <f>G13+G100</f>
        <v>0</v>
      </c>
      <c r="H12" s="57">
        <f>H13+H100</f>
        <v>0</v>
      </c>
      <c r="I12" s="57">
        <f>I13+I100</f>
        <v>0</v>
      </c>
      <c r="J12" s="1"/>
    </row>
    <row r="13" spans="1:10" ht="15" customHeight="1">
      <c r="A13" s="54"/>
      <c r="B13" s="55" t="s">
        <v>90</v>
      </c>
      <c r="C13" s="55"/>
      <c r="D13" s="56" t="s">
        <v>215</v>
      </c>
      <c r="E13" s="57">
        <f>E14+E46</f>
        <v>0</v>
      </c>
      <c r="F13" s="57">
        <f>F14+F46</f>
        <v>0</v>
      </c>
      <c r="G13" s="57">
        <f>G14+G46</f>
        <v>0</v>
      </c>
      <c r="H13" s="57">
        <f>H14+H46</f>
        <v>0</v>
      </c>
      <c r="I13" s="57">
        <f>I14+I46</f>
        <v>0</v>
      </c>
      <c r="J13" s="1"/>
    </row>
    <row r="14" spans="1:12" ht="15" customHeight="1">
      <c r="A14" s="56">
        <v>10</v>
      </c>
      <c r="B14" s="55"/>
      <c r="C14" s="55"/>
      <c r="D14" s="56" t="s">
        <v>216</v>
      </c>
      <c r="E14" s="57">
        <f>E15+E33+E38</f>
        <v>0</v>
      </c>
      <c r="F14" s="57">
        <f>F15+F33+F38</f>
        <v>0</v>
      </c>
      <c r="G14" s="57">
        <f>G15+G33+G38</f>
        <v>0</v>
      </c>
      <c r="H14" s="57">
        <f>H15+H33+H38</f>
        <v>0</v>
      </c>
      <c r="I14" s="57">
        <f>I15+I33+I38</f>
        <v>0</v>
      </c>
      <c r="J14" s="123"/>
      <c r="L14" s="124"/>
    </row>
    <row r="15" spans="1:12" ht="15" customHeight="1">
      <c r="A15" s="54"/>
      <c r="B15" s="55" t="s">
        <v>90</v>
      </c>
      <c r="C15" s="55"/>
      <c r="D15" s="56" t="s">
        <v>91</v>
      </c>
      <c r="E15" s="57">
        <f>SUM(E16:E32)</f>
        <v>0</v>
      </c>
      <c r="F15" s="57">
        <f>SUM(F16:F32)</f>
        <v>0</v>
      </c>
      <c r="G15" s="57">
        <f>SUM(G16:G32)</f>
        <v>0</v>
      </c>
      <c r="H15" s="57">
        <f>SUM(H16:H32)</f>
        <v>0</v>
      </c>
      <c r="I15" s="57">
        <f>SUM(I16:I32)</f>
        <v>0</v>
      </c>
      <c r="J15" s="116"/>
      <c r="L15" s="124"/>
    </row>
    <row r="16" spans="1:12" ht="15" customHeight="1">
      <c r="A16" s="54"/>
      <c r="B16" s="55"/>
      <c r="C16" s="58" t="s">
        <v>92</v>
      </c>
      <c r="D16" s="54" t="s">
        <v>93</v>
      </c>
      <c r="E16" s="59">
        <f aca="true" t="shared" si="0" ref="E16:E32">SUM(F16:I16)</f>
        <v>0</v>
      </c>
      <c r="F16" s="59">
        <v>0</v>
      </c>
      <c r="G16" s="59">
        <v>0</v>
      </c>
      <c r="H16" s="59">
        <v>0</v>
      </c>
      <c r="I16" s="59">
        <v>0</v>
      </c>
      <c r="J16" s="92"/>
      <c r="L16" s="125"/>
    </row>
    <row r="17" spans="1:12" ht="15" customHeight="1">
      <c r="A17" s="54"/>
      <c r="B17" s="55"/>
      <c r="C17" s="58" t="s">
        <v>94</v>
      </c>
      <c r="D17" s="54" t="s">
        <v>95</v>
      </c>
      <c r="E17" s="59">
        <f t="shared" si="0"/>
        <v>0</v>
      </c>
      <c r="F17" s="59">
        <v>0</v>
      </c>
      <c r="G17" s="59">
        <v>0</v>
      </c>
      <c r="H17" s="59">
        <v>0</v>
      </c>
      <c r="I17" s="59">
        <v>0</v>
      </c>
      <c r="J17" s="92"/>
      <c r="L17" s="125"/>
    </row>
    <row r="18" spans="1:12" ht="15" customHeight="1">
      <c r="A18" s="54"/>
      <c r="B18" s="55"/>
      <c r="C18" s="58" t="s">
        <v>96</v>
      </c>
      <c r="D18" s="54" t="s">
        <v>97</v>
      </c>
      <c r="E18" s="59">
        <f t="shared" si="0"/>
        <v>0</v>
      </c>
      <c r="F18" s="59">
        <v>0</v>
      </c>
      <c r="G18" s="59">
        <v>0</v>
      </c>
      <c r="H18" s="59">
        <v>0</v>
      </c>
      <c r="I18" s="59">
        <v>0</v>
      </c>
      <c r="J18" s="92"/>
      <c r="L18" s="125"/>
    </row>
    <row r="19" spans="1:12" ht="15" customHeight="1">
      <c r="A19" s="54"/>
      <c r="B19" s="55"/>
      <c r="C19" s="58" t="s">
        <v>98</v>
      </c>
      <c r="D19" s="54" t="s">
        <v>99</v>
      </c>
      <c r="E19" s="59">
        <f t="shared" si="0"/>
        <v>0</v>
      </c>
      <c r="F19" s="59">
        <v>0</v>
      </c>
      <c r="G19" s="59">
        <v>0</v>
      </c>
      <c r="H19" s="59">
        <v>0</v>
      </c>
      <c r="I19" s="59">
        <v>0</v>
      </c>
      <c r="J19" s="92"/>
      <c r="L19" s="125"/>
    </row>
    <row r="20" spans="1:12" ht="15" customHeight="1">
      <c r="A20" s="54"/>
      <c r="B20" s="55"/>
      <c r="C20" s="58" t="s">
        <v>100</v>
      </c>
      <c r="D20" s="54" t="s">
        <v>101</v>
      </c>
      <c r="E20" s="59">
        <f t="shared" si="0"/>
        <v>0</v>
      </c>
      <c r="F20" s="59">
        <v>0</v>
      </c>
      <c r="G20" s="59">
        <v>0</v>
      </c>
      <c r="H20" s="59">
        <v>0</v>
      </c>
      <c r="I20" s="59">
        <v>0</v>
      </c>
      <c r="J20" s="92"/>
      <c r="L20" s="125"/>
    </row>
    <row r="21" spans="1:12" ht="15" customHeight="1">
      <c r="A21" s="54"/>
      <c r="B21" s="55"/>
      <c r="C21" s="58" t="s">
        <v>102</v>
      </c>
      <c r="D21" s="54" t="s">
        <v>103</v>
      </c>
      <c r="E21" s="59">
        <f t="shared" si="0"/>
        <v>0</v>
      </c>
      <c r="F21" s="59">
        <v>0</v>
      </c>
      <c r="G21" s="59">
        <v>0</v>
      </c>
      <c r="H21" s="59">
        <v>0</v>
      </c>
      <c r="I21" s="59">
        <v>0</v>
      </c>
      <c r="J21" s="92"/>
      <c r="L21" s="125"/>
    </row>
    <row r="22" spans="1:12" ht="15" customHeight="1">
      <c r="A22" s="54"/>
      <c r="B22" s="55"/>
      <c r="C22" s="58" t="s">
        <v>104</v>
      </c>
      <c r="D22" s="54" t="s">
        <v>105</v>
      </c>
      <c r="E22" s="59">
        <f t="shared" si="0"/>
        <v>0</v>
      </c>
      <c r="F22" s="59">
        <f aca="true" t="shared" si="1" ref="F22:G24">SUM(G22:I22)</f>
        <v>0</v>
      </c>
      <c r="G22" s="59">
        <f t="shared" si="1"/>
        <v>0</v>
      </c>
      <c r="H22" s="59">
        <f>SUM(I22:J22)</f>
        <v>0</v>
      </c>
      <c r="I22" s="59">
        <f>SUM(J22:J22)</f>
        <v>0</v>
      </c>
      <c r="J22" s="92"/>
      <c r="L22" s="125"/>
    </row>
    <row r="23" spans="1:12" ht="15" customHeight="1">
      <c r="A23" s="54"/>
      <c r="B23" s="55"/>
      <c r="C23" s="58" t="s">
        <v>106</v>
      </c>
      <c r="D23" s="54" t="s">
        <v>107</v>
      </c>
      <c r="E23" s="59">
        <f t="shared" si="0"/>
        <v>0</v>
      </c>
      <c r="F23" s="59">
        <f t="shared" si="1"/>
        <v>0</v>
      </c>
      <c r="G23" s="59">
        <f t="shared" si="1"/>
        <v>0</v>
      </c>
      <c r="H23" s="59">
        <f>SUM(I23:J23)</f>
        <v>0</v>
      </c>
      <c r="I23" s="59">
        <f>SUM(J23:J23)</f>
        <v>0</v>
      </c>
      <c r="J23" s="92"/>
      <c r="L23" s="125"/>
    </row>
    <row r="24" spans="1:12" ht="15" customHeight="1">
      <c r="A24" s="54"/>
      <c r="B24" s="55"/>
      <c r="C24" s="58" t="s">
        <v>108</v>
      </c>
      <c r="D24" s="54" t="s">
        <v>109</v>
      </c>
      <c r="E24" s="59">
        <f t="shared" si="0"/>
        <v>0</v>
      </c>
      <c r="F24" s="59">
        <f t="shared" si="1"/>
        <v>0</v>
      </c>
      <c r="G24" s="59">
        <f t="shared" si="1"/>
        <v>0</v>
      </c>
      <c r="H24" s="59">
        <f>SUM(I24:J24)</f>
        <v>0</v>
      </c>
      <c r="I24" s="59">
        <f>SUM(J24:J24)</f>
        <v>0</v>
      </c>
      <c r="J24" s="92"/>
      <c r="L24" s="125"/>
    </row>
    <row r="25" spans="1:12" ht="15" customHeight="1">
      <c r="A25" s="54"/>
      <c r="B25" s="55"/>
      <c r="C25" s="58" t="s">
        <v>110</v>
      </c>
      <c r="D25" s="54" t="s">
        <v>111</v>
      </c>
      <c r="E25" s="59">
        <f t="shared" si="0"/>
        <v>0</v>
      </c>
      <c r="F25" s="59">
        <v>0</v>
      </c>
      <c r="G25" s="59">
        <v>0</v>
      </c>
      <c r="H25" s="59">
        <v>0</v>
      </c>
      <c r="I25" s="59">
        <v>0</v>
      </c>
      <c r="J25" s="92"/>
      <c r="L25" s="125"/>
    </row>
    <row r="26" spans="1:12" ht="15" customHeight="1">
      <c r="A26" s="54"/>
      <c r="B26" s="55"/>
      <c r="C26" s="58" t="s">
        <v>112</v>
      </c>
      <c r="D26" s="54" t="s">
        <v>113</v>
      </c>
      <c r="E26" s="59">
        <f t="shared" si="0"/>
        <v>0</v>
      </c>
      <c r="F26" s="59">
        <v>0</v>
      </c>
      <c r="G26" s="59">
        <v>0</v>
      </c>
      <c r="H26" s="59">
        <v>0</v>
      </c>
      <c r="I26" s="59">
        <v>0</v>
      </c>
      <c r="J26" s="92"/>
      <c r="L26" s="125"/>
    </row>
    <row r="27" spans="1:12" ht="15" customHeight="1">
      <c r="A27" s="54"/>
      <c r="B27" s="55"/>
      <c r="C27" s="58" t="s">
        <v>114</v>
      </c>
      <c r="D27" s="54" t="s">
        <v>115</v>
      </c>
      <c r="E27" s="59">
        <f t="shared" si="0"/>
        <v>0</v>
      </c>
      <c r="F27" s="59">
        <f aca="true" t="shared" si="2" ref="F27:G31">SUM(G27:I27)</f>
        <v>0</v>
      </c>
      <c r="G27" s="59">
        <f t="shared" si="2"/>
        <v>0</v>
      </c>
      <c r="H27" s="59">
        <f>SUM(I27:J27)</f>
        <v>0</v>
      </c>
      <c r="I27" s="59">
        <f>SUM(J27:J27)</f>
        <v>0</v>
      </c>
      <c r="J27" s="92"/>
      <c r="L27" s="125"/>
    </row>
    <row r="28" spans="1:12" ht="15" customHeight="1">
      <c r="A28" s="54"/>
      <c r="B28" s="55"/>
      <c r="C28" s="58" t="s">
        <v>116</v>
      </c>
      <c r="D28" s="54" t="s">
        <v>117</v>
      </c>
      <c r="E28" s="59">
        <f t="shared" si="0"/>
        <v>0</v>
      </c>
      <c r="F28" s="59">
        <f t="shared" si="2"/>
        <v>0</v>
      </c>
      <c r="G28" s="59">
        <f t="shared" si="2"/>
        <v>0</v>
      </c>
      <c r="H28" s="59">
        <f>SUM(I28:J28)</f>
        <v>0</v>
      </c>
      <c r="I28" s="59">
        <f>SUM(J28:J28)</f>
        <v>0</v>
      </c>
      <c r="J28" s="92"/>
      <c r="L28" s="125"/>
    </row>
    <row r="29" spans="1:12" ht="15" customHeight="1">
      <c r="A29" s="54"/>
      <c r="B29" s="55"/>
      <c r="C29" s="58" t="s">
        <v>118</v>
      </c>
      <c r="D29" s="54" t="s">
        <v>119</v>
      </c>
      <c r="E29" s="59">
        <f t="shared" si="0"/>
        <v>0</v>
      </c>
      <c r="F29" s="59">
        <f t="shared" si="2"/>
        <v>0</v>
      </c>
      <c r="G29" s="59">
        <f t="shared" si="2"/>
        <v>0</v>
      </c>
      <c r="H29" s="59">
        <f>SUM(I29:J29)</f>
        <v>0</v>
      </c>
      <c r="I29" s="59">
        <f>SUM(J29:J29)</f>
        <v>0</v>
      </c>
      <c r="J29" s="92"/>
      <c r="L29" s="125"/>
    </row>
    <row r="30" spans="1:12" ht="15" customHeight="1">
      <c r="A30" s="54"/>
      <c r="B30" s="55"/>
      <c r="C30" s="58" t="s">
        <v>120</v>
      </c>
      <c r="D30" s="54" t="s">
        <v>121</v>
      </c>
      <c r="E30" s="59">
        <f t="shared" si="0"/>
        <v>0</v>
      </c>
      <c r="F30" s="59">
        <f t="shared" si="2"/>
        <v>0</v>
      </c>
      <c r="G30" s="59">
        <f t="shared" si="2"/>
        <v>0</v>
      </c>
      <c r="H30" s="59">
        <f>SUM(I30:J30)</f>
        <v>0</v>
      </c>
      <c r="I30" s="59">
        <f>SUM(J30:J30)</f>
        <v>0</v>
      </c>
      <c r="J30" s="92"/>
      <c r="L30" s="125"/>
    </row>
    <row r="31" spans="1:12" ht="15" customHeight="1">
      <c r="A31" s="54"/>
      <c r="B31" s="55"/>
      <c r="C31" s="58" t="s">
        <v>122</v>
      </c>
      <c r="D31" s="54" t="s">
        <v>123</v>
      </c>
      <c r="E31" s="59">
        <f t="shared" si="0"/>
        <v>0</v>
      </c>
      <c r="F31" s="59">
        <f t="shared" si="2"/>
        <v>0</v>
      </c>
      <c r="G31" s="59">
        <f t="shared" si="2"/>
        <v>0</v>
      </c>
      <c r="H31" s="59">
        <f>SUM(I31:J31)</f>
        <v>0</v>
      </c>
      <c r="I31" s="59">
        <f>SUM(J31:J31)</f>
        <v>0</v>
      </c>
      <c r="J31" s="92"/>
      <c r="L31" s="125"/>
    </row>
    <row r="32" spans="1:12" ht="15" customHeight="1">
      <c r="A32" s="54"/>
      <c r="B32" s="55"/>
      <c r="C32" s="58">
        <v>30</v>
      </c>
      <c r="D32" s="54" t="s">
        <v>124</v>
      </c>
      <c r="E32" s="59">
        <f t="shared" si="0"/>
        <v>0</v>
      </c>
      <c r="F32" s="59">
        <v>0</v>
      </c>
      <c r="G32" s="59">
        <v>0</v>
      </c>
      <c r="H32" s="59">
        <v>0</v>
      </c>
      <c r="I32" s="59">
        <v>0</v>
      </c>
      <c r="J32" s="92"/>
      <c r="L32" s="125"/>
    </row>
    <row r="33" spans="1:12" ht="15" customHeight="1">
      <c r="A33" s="56">
        <v>10</v>
      </c>
      <c r="B33" s="55" t="s">
        <v>94</v>
      </c>
      <c r="C33" s="55"/>
      <c r="D33" s="56" t="s">
        <v>125</v>
      </c>
      <c r="E33" s="57">
        <f>E34+E35+E36+E37</f>
        <v>0</v>
      </c>
      <c r="F33" s="57">
        <f>F34+F35+F36+F37</f>
        <v>0</v>
      </c>
      <c r="G33" s="57">
        <f>G34+G35+G36+G37</f>
        <v>0</v>
      </c>
      <c r="H33" s="57">
        <f>H34+H35+H36+H37</f>
        <v>0</v>
      </c>
      <c r="I33" s="57">
        <f>I34+I35+I36+I37</f>
        <v>0</v>
      </c>
      <c r="J33" s="116"/>
      <c r="L33" s="126"/>
    </row>
    <row r="34" spans="1:12" ht="15" customHeight="1">
      <c r="A34" s="54"/>
      <c r="B34" s="55"/>
      <c r="C34" s="58" t="s">
        <v>92</v>
      </c>
      <c r="D34" s="54" t="s">
        <v>126</v>
      </c>
      <c r="E34" s="59">
        <f>SUM(F34:I34)</f>
        <v>0</v>
      </c>
      <c r="F34" s="59">
        <v>0</v>
      </c>
      <c r="G34" s="59">
        <v>0</v>
      </c>
      <c r="H34" s="59">
        <v>0</v>
      </c>
      <c r="I34" s="59">
        <v>0</v>
      </c>
      <c r="J34" s="92"/>
      <c r="L34" s="125"/>
    </row>
    <row r="35" spans="1:12" ht="15" customHeight="1">
      <c r="A35" s="54"/>
      <c r="B35" s="55"/>
      <c r="C35" s="58" t="s">
        <v>94</v>
      </c>
      <c r="D35" s="54" t="s">
        <v>127</v>
      </c>
      <c r="E35" s="59">
        <f>SUM(F35:I35)</f>
        <v>0</v>
      </c>
      <c r="F35" s="59">
        <v>0</v>
      </c>
      <c r="G35" s="59">
        <v>0</v>
      </c>
      <c r="H35" s="59">
        <v>0</v>
      </c>
      <c r="I35" s="59">
        <v>0</v>
      </c>
      <c r="J35" s="92"/>
      <c r="L35" s="125"/>
    </row>
    <row r="36" spans="1:12" ht="15" customHeight="1">
      <c r="A36" s="60"/>
      <c r="B36" s="61"/>
      <c r="C36" s="62" t="s">
        <v>96</v>
      </c>
      <c r="D36" s="60" t="s">
        <v>128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127"/>
      <c r="L36" s="125"/>
    </row>
    <row r="37" spans="1:12" ht="15" customHeight="1">
      <c r="A37" s="60"/>
      <c r="B37" s="61"/>
      <c r="C37" s="62">
        <v>30</v>
      </c>
      <c r="D37" s="60" t="s">
        <v>129</v>
      </c>
      <c r="E37" s="63">
        <f>SUM(F37:I37)</f>
        <v>0</v>
      </c>
      <c r="F37" s="63">
        <v>0</v>
      </c>
      <c r="G37" s="63">
        <v>0</v>
      </c>
      <c r="H37" s="63">
        <v>0</v>
      </c>
      <c r="I37" s="63">
        <v>0</v>
      </c>
      <c r="J37" s="127"/>
      <c r="L37" s="125"/>
    </row>
    <row r="38" spans="1:12" ht="15" customHeight="1">
      <c r="A38" s="56">
        <v>10</v>
      </c>
      <c r="B38" s="55" t="s">
        <v>96</v>
      </c>
      <c r="C38" s="58"/>
      <c r="D38" s="56" t="s">
        <v>130</v>
      </c>
      <c r="E38" s="57">
        <f>SUM(E39:E45)</f>
        <v>0</v>
      </c>
      <c r="F38" s="57">
        <f>SUM(F39:F45)</f>
        <v>0</v>
      </c>
      <c r="G38" s="57">
        <f>SUM(G39:G45)</f>
        <v>0</v>
      </c>
      <c r="H38" s="57">
        <f>SUM(H39:H45)</f>
        <v>0</v>
      </c>
      <c r="I38" s="57">
        <f>SUM(I39:I45)</f>
        <v>0</v>
      </c>
      <c r="J38" s="116"/>
      <c r="L38" s="126"/>
    </row>
    <row r="39" spans="1:12" ht="15" customHeight="1">
      <c r="A39" s="54"/>
      <c r="B39" s="55"/>
      <c r="C39" s="58" t="s">
        <v>92</v>
      </c>
      <c r="D39" s="54" t="s">
        <v>131</v>
      </c>
      <c r="E39" s="59">
        <f aca="true" t="shared" si="3" ref="E39:E45">SUM(F39:I39)</f>
        <v>0</v>
      </c>
      <c r="F39" s="59">
        <v>0</v>
      </c>
      <c r="G39" s="59">
        <v>0</v>
      </c>
      <c r="H39" s="59">
        <v>0</v>
      </c>
      <c r="I39" s="59">
        <v>0</v>
      </c>
      <c r="J39" s="92"/>
      <c r="L39" s="125"/>
    </row>
    <row r="40" spans="1:12" ht="15" customHeight="1">
      <c r="A40" s="54"/>
      <c r="B40" s="55"/>
      <c r="C40" s="58" t="s">
        <v>94</v>
      </c>
      <c r="D40" s="54" t="s">
        <v>132</v>
      </c>
      <c r="E40" s="59">
        <f t="shared" si="3"/>
        <v>0</v>
      </c>
      <c r="F40" s="59">
        <v>0</v>
      </c>
      <c r="G40" s="59">
        <v>0</v>
      </c>
      <c r="H40" s="59">
        <v>0</v>
      </c>
      <c r="I40" s="59">
        <v>0</v>
      </c>
      <c r="J40" s="92"/>
      <c r="L40" s="125"/>
    </row>
    <row r="41" spans="1:12" ht="15" customHeight="1">
      <c r="A41" s="54"/>
      <c r="B41" s="55"/>
      <c r="C41" s="58" t="s">
        <v>96</v>
      </c>
      <c r="D41" s="54" t="s">
        <v>133</v>
      </c>
      <c r="E41" s="59">
        <f t="shared" si="3"/>
        <v>0</v>
      </c>
      <c r="F41" s="59">
        <v>0</v>
      </c>
      <c r="G41" s="59">
        <v>0</v>
      </c>
      <c r="H41" s="59">
        <v>0</v>
      </c>
      <c r="I41" s="59">
        <v>0</v>
      </c>
      <c r="J41" s="92"/>
      <c r="L41" s="125"/>
    </row>
    <row r="42" spans="1:12" ht="25.5" customHeight="1">
      <c r="A42" s="58"/>
      <c r="B42" s="55"/>
      <c r="C42" s="58" t="s">
        <v>98</v>
      </c>
      <c r="D42" s="64" t="s">
        <v>134</v>
      </c>
      <c r="E42" s="59">
        <f t="shared" si="3"/>
        <v>0</v>
      </c>
      <c r="F42" s="59">
        <v>0</v>
      </c>
      <c r="G42" s="59">
        <v>0</v>
      </c>
      <c r="H42" s="59">
        <v>0</v>
      </c>
      <c r="I42" s="59">
        <v>0</v>
      </c>
      <c r="J42" s="128"/>
      <c r="L42" s="125"/>
    </row>
    <row r="43" spans="1:12" ht="15" customHeight="1">
      <c r="A43" s="54"/>
      <c r="B43" s="55"/>
      <c r="C43" s="58" t="s">
        <v>100</v>
      </c>
      <c r="D43" s="54" t="s">
        <v>135</v>
      </c>
      <c r="E43" s="59">
        <f t="shared" si="3"/>
        <v>0</v>
      </c>
      <c r="F43" s="59"/>
      <c r="G43" s="59">
        <v>0</v>
      </c>
      <c r="H43" s="59">
        <v>0</v>
      </c>
      <c r="I43" s="59">
        <v>0</v>
      </c>
      <c r="J43" s="92"/>
      <c r="L43" s="125"/>
    </row>
    <row r="44" spans="1:12" ht="15" customHeight="1">
      <c r="A44" s="54"/>
      <c r="B44" s="55"/>
      <c r="C44" s="58" t="s">
        <v>102</v>
      </c>
      <c r="D44" s="54" t="s">
        <v>136</v>
      </c>
      <c r="E44" s="59">
        <f t="shared" si="3"/>
        <v>0</v>
      </c>
      <c r="F44" s="59">
        <v>0</v>
      </c>
      <c r="G44" s="59">
        <v>0</v>
      </c>
      <c r="H44" s="59">
        <v>0</v>
      </c>
      <c r="I44" s="59">
        <v>0</v>
      </c>
      <c r="J44" s="92"/>
      <c r="L44" s="125"/>
    </row>
    <row r="45" spans="1:12" ht="15" customHeight="1">
      <c r="A45" s="54"/>
      <c r="B45" s="55"/>
      <c r="C45" s="58" t="s">
        <v>104</v>
      </c>
      <c r="D45" s="66" t="s">
        <v>137</v>
      </c>
      <c r="E45" s="59">
        <f t="shared" si="3"/>
        <v>0</v>
      </c>
      <c r="F45" s="59">
        <v>0</v>
      </c>
      <c r="G45" s="59">
        <v>0</v>
      </c>
      <c r="H45" s="59">
        <v>0</v>
      </c>
      <c r="I45" s="59">
        <v>0</v>
      </c>
      <c r="J45" s="92"/>
      <c r="L45" s="125"/>
    </row>
    <row r="46" spans="1:10" ht="15" customHeight="1">
      <c r="A46" s="56">
        <v>20</v>
      </c>
      <c r="B46" s="55"/>
      <c r="C46" s="58"/>
      <c r="D46" s="56" t="s">
        <v>138</v>
      </c>
      <c r="E46" s="57">
        <f>E47+E58+E59+E62+E67+E71+E74+E75+E76+E77+E78+E79+E80+E82+E94+E81</f>
        <v>0</v>
      </c>
      <c r="F46" s="57">
        <f>F47+F58+F59+F62+F67+F71+F74+F75+F76+F77+F78+F79+F80+F82+F94+F81</f>
        <v>0</v>
      </c>
      <c r="G46" s="57">
        <f>G47+G58+G59+G62+G67+G71+G74+G75+G76+G77+G78+G79+G80+G82+G94+G81</f>
        <v>0</v>
      </c>
      <c r="H46" s="57">
        <f>H47+H58+H59+H62+H67+H71+H74+H75+H76+H77+H78+H79+H80+H82+H94+H81</f>
        <v>0</v>
      </c>
      <c r="I46" s="57">
        <f>I47+I58+I59+I62+I67+I71+I74+I75+I76+I77+I78+I79+I80+I82+I94+I81</f>
        <v>0</v>
      </c>
      <c r="J46" s="123"/>
    </row>
    <row r="47" spans="1:10" ht="15" customHeight="1">
      <c r="A47" s="54"/>
      <c r="B47" s="55" t="s">
        <v>92</v>
      </c>
      <c r="C47" s="58"/>
      <c r="D47" s="56" t="s">
        <v>86</v>
      </c>
      <c r="E47" s="57">
        <f>SUM(E48:E57)</f>
        <v>0</v>
      </c>
      <c r="F47" s="57">
        <f>SUM(F48:F57)</f>
        <v>0</v>
      </c>
      <c r="G47" s="57">
        <f>SUM(G48:G57)</f>
        <v>0</v>
      </c>
      <c r="H47" s="57">
        <f>SUM(H48:H57)</f>
        <v>0</v>
      </c>
      <c r="I47" s="57">
        <f>SUM(I48:I57)</f>
        <v>0</v>
      </c>
      <c r="J47" s="123"/>
    </row>
    <row r="48" spans="1:10" ht="15" customHeight="1">
      <c r="A48" s="54"/>
      <c r="B48" s="55"/>
      <c r="C48" s="67" t="s">
        <v>92</v>
      </c>
      <c r="D48" s="68" t="s">
        <v>139</v>
      </c>
      <c r="E48" s="59">
        <f aca="true" t="shared" si="4" ref="E48:E58">SUM(F48:I48)</f>
        <v>0</v>
      </c>
      <c r="F48" s="59">
        <v>0</v>
      </c>
      <c r="G48" s="59">
        <v>0</v>
      </c>
      <c r="H48" s="59">
        <v>0</v>
      </c>
      <c r="I48" s="59">
        <v>0</v>
      </c>
      <c r="J48" s="129"/>
    </row>
    <row r="49" spans="1:10" ht="15" customHeight="1">
      <c r="A49" s="54"/>
      <c r="B49" s="55"/>
      <c r="C49" s="58" t="s">
        <v>94</v>
      </c>
      <c r="D49" s="54" t="s">
        <v>140</v>
      </c>
      <c r="E49" s="59">
        <f t="shared" si="4"/>
        <v>0</v>
      </c>
      <c r="F49" s="59">
        <v>0</v>
      </c>
      <c r="G49" s="59">
        <v>0</v>
      </c>
      <c r="H49" s="59">
        <v>0</v>
      </c>
      <c r="I49" s="59">
        <v>0</v>
      </c>
      <c r="J49" s="129"/>
    </row>
    <row r="50" spans="1:10" ht="15" customHeight="1">
      <c r="A50" s="54"/>
      <c r="B50" s="55"/>
      <c r="C50" s="58" t="s">
        <v>96</v>
      </c>
      <c r="D50" s="54" t="s">
        <v>141</v>
      </c>
      <c r="E50" s="59">
        <f t="shared" si="4"/>
        <v>0</v>
      </c>
      <c r="F50" s="59">
        <v>0</v>
      </c>
      <c r="G50" s="59">
        <v>0</v>
      </c>
      <c r="H50" s="59">
        <v>0</v>
      </c>
      <c r="I50" s="59">
        <v>0</v>
      </c>
      <c r="J50" s="129"/>
    </row>
    <row r="51" spans="1:10" ht="15" customHeight="1">
      <c r="A51" s="54"/>
      <c r="B51" s="55"/>
      <c r="C51" s="58" t="s">
        <v>98</v>
      </c>
      <c r="D51" s="54" t="s">
        <v>142</v>
      </c>
      <c r="E51" s="59">
        <f t="shared" si="4"/>
        <v>0</v>
      </c>
      <c r="F51" s="59">
        <v>0</v>
      </c>
      <c r="G51" s="59">
        <v>0</v>
      </c>
      <c r="H51" s="59">
        <v>0</v>
      </c>
      <c r="I51" s="59">
        <v>0</v>
      </c>
      <c r="J51" s="129"/>
    </row>
    <row r="52" spans="1:10" ht="15" customHeight="1">
      <c r="A52" s="54"/>
      <c r="B52" s="55"/>
      <c r="C52" s="58" t="s">
        <v>100</v>
      </c>
      <c r="D52" s="68" t="s">
        <v>143</v>
      </c>
      <c r="E52" s="59">
        <f t="shared" si="4"/>
        <v>0</v>
      </c>
      <c r="F52" s="59">
        <v>0</v>
      </c>
      <c r="G52" s="59">
        <v>0</v>
      </c>
      <c r="H52" s="59">
        <v>0</v>
      </c>
      <c r="I52" s="59">
        <v>0</v>
      </c>
      <c r="J52" s="129"/>
    </row>
    <row r="53" spans="1:10" ht="15" customHeight="1">
      <c r="A53" s="54"/>
      <c r="B53" s="55"/>
      <c r="C53" s="58" t="s">
        <v>102</v>
      </c>
      <c r="D53" s="54" t="s">
        <v>144</v>
      </c>
      <c r="E53" s="59">
        <f t="shared" si="4"/>
        <v>0</v>
      </c>
      <c r="F53" s="59">
        <v>0</v>
      </c>
      <c r="G53" s="59">
        <v>0</v>
      </c>
      <c r="H53" s="59">
        <v>0</v>
      </c>
      <c r="I53" s="59">
        <v>0</v>
      </c>
      <c r="J53" s="129"/>
    </row>
    <row r="54" spans="1:10" ht="15" customHeight="1">
      <c r="A54" s="54"/>
      <c r="B54" s="55"/>
      <c r="C54" s="58" t="s">
        <v>104</v>
      </c>
      <c r="D54" s="54" t="s">
        <v>145</v>
      </c>
      <c r="E54" s="59">
        <f t="shared" si="4"/>
        <v>0</v>
      </c>
      <c r="F54" s="59">
        <v>0</v>
      </c>
      <c r="G54" s="59">
        <v>0</v>
      </c>
      <c r="H54" s="59">
        <v>0</v>
      </c>
      <c r="I54" s="59">
        <v>0</v>
      </c>
      <c r="J54" s="129"/>
    </row>
    <row r="55" spans="1:10" ht="15" customHeight="1">
      <c r="A55" s="54"/>
      <c r="B55" s="55"/>
      <c r="C55" s="58" t="s">
        <v>106</v>
      </c>
      <c r="D55" s="68" t="s">
        <v>146</v>
      </c>
      <c r="E55" s="59">
        <f t="shared" si="4"/>
        <v>0</v>
      </c>
      <c r="F55" s="59">
        <v>0</v>
      </c>
      <c r="G55" s="59">
        <v>0</v>
      </c>
      <c r="H55" s="59">
        <v>0</v>
      </c>
      <c r="I55" s="59">
        <v>0</v>
      </c>
      <c r="J55" s="129"/>
    </row>
    <row r="56" spans="1:10" ht="15" customHeight="1">
      <c r="A56" s="54"/>
      <c r="B56" s="55"/>
      <c r="C56" s="58" t="s">
        <v>108</v>
      </c>
      <c r="D56" s="54" t="s">
        <v>147</v>
      </c>
      <c r="E56" s="59">
        <f t="shared" si="4"/>
        <v>0</v>
      </c>
      <c r="F56" s="59">
        <v>0</v>
      </c>
      <c r="G56" s="59">
        <v>0</v>
      </c>
      <c r="H56" s="59">
        <v>0</v>
      </c>
      <c r="I56" s="59">
        <v>0</v>
      </c>
      <c r="J56" s="129"/>
    </row>
    <row r="57" spans="1:10" ht="15" customHeight="1">
      <c r="A57" s="54"/>
      <c r="B57" s="55"/>
      <c r="C57" s="58">
        <v>30</v>
      </c>
      <c r="D57" s="54" t="s">
        <v>148</v>
      </c>
      <c r="E57" s="59">
        <f t="shared" si="4"/>
        <v>0</v>
      </c>
      <c r="F57" s="59">
        <v>0</v>
      </c>
      <c r="G57" s="59">
        <v>0</v>
      </c>
      <c r="H57" s="59">
        <v>0</v>
      </c>
      <c r="I57" s="59">
        <v>0</v>
      </c>
      <c r="J57" s="129"/>
    </row>
    <row r="58" spans="1:10" ht="15" customHeight="1">
      <c r="A58" s="54"/>
      <c r="B58" s="55" t="s">
        <v>94</v>
      </c>
      <c r="C58" s="58"/>
      <c r="D58" s="56" t="s">
        <v>149</v>
      </c>
      <c r="E58" s="57">
        <f t="shared" si="4"/>
        <v>0</v>
      </c>
      <c r="F58" s="57">
        <v>0</v>
      </c>
      <c r="G58" s="57">
        <v>0</v>
      </c>
      <c r="H58" s="57">
        <v>0</v>
      </c>
      <c r="I58" s="57">
        <v>0</v>
      </c>
      <c r="J58" s="123"/>
    </row>
    <row r="59" spans="1:10" ht="15" customHeight="1">
      <c r="A59" s="54"/>
      <c r="B59" s="55" t="s">
        <v>96</v>
      </c>
      <c r="C59" s="58"/>
      <c r="D59" s="56" t="s">
        <v>150</v>
      </c>
      <c r="E59" s="57">
        <f>E60+E61</f>
        <v>0</v>
      </c>
      <c r="F59" s="57">
        <f>F60+F61</f>
        <v>0</v>
      </c>
      <c r="G59" s="57">
        <f>G60+G61</f>
        <v>0</v>
      </c>
      <c r="H59" s="57">
        <f>H60+H61</f>
        <v>0</v>
      </c>
      <c r="I59" s="57">
        <f>I60+I61</f>
        <v>0</v>
      </c>
      <c r="J59" s="123"/>
    </row>
    <row r="60" spans="1:10" ht="15" customHeight="1">
      <c r="A60" s="54"/>
      <c r="B60" s="55"/>
      <c r="C60" s="58" t="s">
        <v>92</v>
      </c>
      <c r="D60" s="54" t="s">
        <v>151</v>
      </c>
      <c r="E60" s="59">
        <f>SUM(F60:I60)</f>
        <v>0</v>
      </c>
      <c r="F60" s="59">
        <v>0</v>
      </c>
      <c r="G60" s="59">
        <v>0</v>
      </c>
      <c r="H60" s="59">
        <v>0</v>
      </c>
      <c r="I60" s="59">
        <v>0</v>
      </c>
      <c r="J60" s="129"/>
    </row>
    <row r="61" spans="1:10" ht="15" customHeight="1">
      <c r="A61" s="54"/>
      <c r="B61" s="55"/>
      <c r="C61" s="58" t="s">
        <v>94</v>
      </c>
      <c r="D61" s="54" t="s">
        <v>152</v>
      </c>
      <c r="E61" s="59">
        <f>SUM(F61:I61)</f>
        <v>0</v>
      </c>
      <c r="F61" s="59">
        <v>0</v>
      </c>
      <c r="G61" s="59">
        <v>0</v>
      </c>
      <c r="H61" s="59">
        <v>0</v>
      </c>
      <c r="I61" s="59">
        <v>0</v>
      </c>
      <c r="J61" s="129"/>
    </row>
    <row r="62" spans="1:10" ht="15" customHeight="1">
      <c r="A62" s="54"/>
      <c r="B62" s="55" t="s">
        <v>98</v>
      </c>
      <c r="C62" s="58"/>
      <c r="D62" s="56" t="s">
        <v>153</v>
      </c>
      <c r="E62" s="57">
        <f>E63+E64+E65+E66</f>
        <v>0</v>
      </c>
      <c r="F62" s="57">
        <f>F63+F64+F65+F66</f>
        <v>0</v>
      </c>
      <c r="G62" s="57">
        <f>G63+G64+G65+G66</f>
        <v>0</v>
      </c>
      <c r="H62" s="57">
        <f>H63+H64+H65+H66</f>
        <v>0</v>
      </c>
      <c r="I62" s="57">
        <f>I63+I64+I65+I66</f>
        <v>0</v>
      </c>
      <c r="J62" s="123"/>
    </row>
    <row r="63" spans="1:10" ht="15" customHeight="1">
      <c r="A63" s="54"/>
      <c r="B63" s="55"/>
      <c r="C63" s="58" t="s">
        <v>92</v>
      </c>
      <c r="D63" s="54" t="s">
        <v>154</v>
      </c>
      <c r="E63" s="59">
        <f>SUM(F63:I63)</f>
        <v>0</v>
      </c>
      <c r="F63" s="59">
        <v>0</v>
      </c>
      <c r="G63" s="59">
        <v>0</v>
      </c>
      <c r="H63" s="59">
        <v>0</v>
      </c>
      <c r="I63" s="59">
        <v>0</v>
      </c>
      <c r="J63" s="129"/>
    </row>
    <row r="64" spans="1:10" ht="15" customHeight="1">
      <c r="A64" s="54"/>
      <c r="B64" s="55"/>
      <c r="C64" s="58" t="s">
        <v>94</v>
      </c>
      <c r="D64" s="69" t="s">
        <v>155</v>
      </c>
      <c r="E64" s="59">
        <f>SUM(F64:I64)</f>
        <v>0</v>
      </c>
      <c r="F64" s="59">
        <v>0</v>
      </c>
      <c r="G64" s="59">
        <v>0</v>
      </c>
      <c r="H64" s="59">
        <v>0</v>
      </c>
      <c r="I64" s="59">
        <v>0</v>
      </c>
      <c r="J64" s="129"/>
    </row>
    <row r="65" spans="1:10" ht="15" customHeight="1">
      <c r="A65" s="54"/>
      <c r="B65" s="55"/>
      <c r="C65" s="58" t="s">
        <v>96</v>
      </c>
      <c r="D65" s="54" t="s">
        <v>156</v>
      </c>
      <c r="E65" s="59">
        <f>SUM(F65:I65)</f>
        <v>0</v>
      </c>
      <c r="F65" s="59">
        <v>0</v>
      </c>
      <c r="G65" s="59">
        <v>0</v>
      </c>
      <c r="H65" s="59">
        <v>0</v>
      </c>
      <c r="I65" s="59">
        <v>0</v>
      </c>
      <c r="J65" s="129"/>
    </row>
    <row r="66" spans="1:10" ht="15" customHeight="1">
      <c r="A66" s="54"/>
      <c r="B66" s="55"/>
      <c r="C66" s="58" t="s">
        <v>98</v>
      </c>
      <c r="D66" s="54" t="s">
        <v>157</v>
      </c>
      <c r="E66" s="59">
        <f>SUM(F66:I66)</f>
        <v>0</v>
      </c>
      <c r="F66" s="59">
        <v>0</v>
      </c>
      <c r="G66" s="59">
        <v>0</v>
      </c>
      <c r="H66" s="59">
        <v>0</v>
      </c>
      <c r="I66" s="59">
        <v>0</v>
      </c>
      <c r="J66" s="129"/>
    </row>
    <row r="67" spans="1:10" ht="17.25" customHeight="1">
      <c r="A67" s="54"/>
      <c r="B67" s="55" t="s">
        <v>100</v>
      </c>
      <c r="C67" s="70"/>
      <c r="D67" s="71" t="s">
        <v>158</v>
      </c>
      <c r="E67" s="57">
        <f>SUM(E68:E70)</f>
        <v>0</v>
      </c>
      <c r="F67" s="57">
        <f>SUM(F68:F70)</f>
        <v>0</v>
      </c>
      <c r="G67" s="57">
        <v>0</v>
      </c>
      <c r="H67" s="57">
        <f>SUM(H68:H70)</f>
        <v>0</v>
      </c>
      <c r="I67" s="57">
        <v>0</v>
      </c>
      <c r="J67" s="123"/>
    </row>
    <row r="68" spans="1:10" ht="15" customHeight="1">
      <c r="A68" s="54"/>
      <c r="B68" s="55"/>
      <c r="C68" s="72" t="s">
        <v>92</v>
      </c>
      <c r="D68" s="69" t="s">
        <v>159</v>
      </c>
      <c r="E68" s="59">
        <f>SUM(F68:I68)</f>
        <v>0</v>
      </c>
      <c r="F68" s="59">
        <v>0</v>
      </c>
      <c r="G68" s="59">
        <v>0</v>
      </c>
      <c r="H68" s="59">
        <v>0</v>
      </c>
      <c r="I68" s="59">
        <f>SUM(J68:J68)</f>
        <v>0</v>
      </c>
      <c r="J68" s="129"/>
    </row>
    <row r="69" spans="1:10" ht="15" customHeight="1">
      <c r="A69" s="54"/>
      <c r="B69" s="55"/>
      <c r="C69" s="72" t="s">
        <v>94</v>
      </c>
      <c r="D69" s="69" t="s">
        <v>160</v>
      </c>
      <c r="E69" s="59">
        <f>SUM(F69:I69)</f>
        <v>0</v>
      </c>
      <c r="F69" s="59">
        <v>0</v>
      </c>
      <c r="G69" s="59">
        <v>0</v>
      </c>
      <c r="H69" s="59">
        <v>0</v>
      </c>
      <c r="I69" s="59">
        <f>SUM(J69:J69)</f>
        <v>0</v>
      </c>
      <c r="J69" s="129"/>
    </row>
    <row r="70" spans="1:10" ht="15" customHeight="1">
      <c r="A70" s="54"/>
      <c r="B70" s="55"/>
      <c r="C70" s="72" t="s">
        <v>96</v>
      </c>
      <c r="D70" s="69" t="s">
        <v>161</v>
      </c>
      <c r="E70" s="59">
        <f>SUM(F70:I70)</f>
        <v>0</v>
      </c>
      <c r="F70" s="59">
        <v>0</v>
      </c>
      <c r="G70" s="59">
        <f>SUM(H70:J70)</f>
        <v>0</v>
      </c>
      <c r="H70" s="59">
        <v>0</v>
      </c>
      <c r="I70" s="59">
        <f>SUM(J70:J70)</f>
        <v>0</v>
      </c>
      <c r="J70" s="129"/>
    </row>
    <row r="71" spans="1:10" ht="15" customHeight="1">
      <c r="A71" s="54"/>
      <c r="B71" s="55" t="s">
        <v>102</v>
      </c>
      <c r="C71" s="55"/>
      <c r="D71" s="56" t="s">
        <v>162</v>
      </c>
      <c r="E71" s="57">
        <f>E72+E73</f>
        <v>0</v>
      </c>
      <c r="F71" s="57">
        <f>F72+F73</f>
        <v>0</v>
      </c>
      <c r="G71" s="57">
        <v>0</v>
      </c>
      <c r="H71" s="57">
        <v>0</v>
      </c>
      <c r="I71" s="57">
        <v>0</v>
      </c>
      <c r="J71" s="123"/>
    </row>
    <row r="72" spans="1:10" ht="15" customHeight="1">
      <c r="A72" s="54"/>
      <c r="B72" s="55"/>
      <c r="C72" s="58" t="s">
        <v>92</v>
      </c>
      <c r="D72" s="54" t="s">
        <v>163</v>
      </c>
      <c r="E72" s="59">
        <f aca="true" t="shared" si="5" ref="E72:E80">SUM(F72:I72)</f>
        <v>0</v>
      </c>
      <c r="F72" s="59">
        <f>SUM(G72:I72)</f>
        <v>0</v>
      </c>
      <c r="G72" s="59">
        <f>SUM(H72:J72)</f>
        <v>0</v>
      </c>
      <c r="H72" s="59">
        <f>SUM(I72:J72)</f>
        <v>0</v>
      </c>
      <c r="I72" s="59">
        <f>SUM(J72:J72)</f>
        <v>0</v>
      </c>
      <c r="J72" s="129"/>
    </row>
    <row r="73" spans="1:10" ht="15" customHeight="1">
      <c r="A73" s="54"/>
      <c r="B73" s="55"/>
      <c r="C73" s="58" t="s">
        <v>94</v>
      </c>
      <c r="D73" s="54" t="s">
        <v>164</v>
      </c>
      <c r="E73" s="59">
        <f t="shared" si="5"/>
        <v>0</v>
      </c>
      <c r="F73" s="59">
        <f>SUM(G73:I73)</f>
        <v>0</v>
      </c>
      <c r="G73" s="59">
        <f>SUM(H73:J73)</f>
        <v>0</v>
      </c>
      <c r="H73" s="59">
        <f>SUM(I73:J73)</f>
        <v>0</v>
      </c>
      <c r="I73" s="59">
        <f>SUM(J73:J73)</f>
        <v>0</v>
      </c>
      <c r="J73" s="129"/>
    </row>
    <row r="74" spans="1:10" ht="15" customHeight="1">
      <c r="A74" s="54"/>
      <c r="B74" s="55" t="s">
        <v>108</v>
      </c>
      <c r="C74" s="55"/>
      <c r="D74" s="56" t="s">
        <v>165</v>
      </c>
      <c r="E74" s="57">
        <f t="shared" si="5"/>
        <v>0</v>
      </c>
      <c r="F74" s="57">
        <v>0</v>
      </c>
      <c r="G74" s="57">
        <v>0</v>
      </c>
      <c r="H74" s="57">
        <v>0</v>
      </c>
      <c r="I74" s="57">
        <v>0</v>
      </c>
      <c r="J74" s="129"/>
    </row>
    <row r="75" spans="1:10" ht="15" customHeight="1">
      <c r="A75" s="54"/>
      <c r="B75" s="55">
        <v>10</v>
      </c>
      <c r="C75" s="58"/>
      <c r="D75" s="74" t="s">
        <v>166</v>
      </c>
      <c r="E75" s="57">
        <f t="shared" si="5"/>
        <v>0</v>
      </c>
      <c r="F75" s="57">
        <v>0</v>
      </c>
      <c r="G75" s="57">
        <v>0</v>
      </c>
      <c r="H75" s="57">
        <v>0</v>
      </c>
      <c r="I75" s="57">
        <v>0</v>
      </c>
      <c r="J75" s="129"/>
    </row>
    <row r="76" spans="1:10" ht="15" customHeight="1">
      <c r="A76" s="54"/>
      <c r="B76" s="55">
        <v>11</v>
      </c>
      <c r="C76" s="58"/>
      <c r="D76" s="56" t="s">
        <v>167</v>
      </c>
      <c r="E76" s="57">
        <f t="shared" si="5"/>
        <v>0</v>
      </c>
      <c r="F76" s="57">
        <v>0</v>
      </c>
      <c r="G76" s="57">
        <v>0</v>
      </c>
      <c r="H76" s="57">
        <v>0</v>
      </c>
      <c r="I76" s="57">
        <v>0</v>
      </c>
      <c r="J76" s="123"/>
    </row>
    <row r="77" spans="1:10" ht="15" customHeight="1">
      <c r="A77" s="54"/>
      <c r="B77" s="55">
        <v>12</v>
      </c>
      <c r="C77" s="58"/>
      <c r="D77" s="56" t="s">
        <v>168</v>
      </c>
      <c r="E77" s="57">
        <f t="shared" si="5"/>
        <v>0</v>
      </c>
      <c r="F77" s="57">
        <v>0</v>
      </c>
      <c r="G77" s="57">
        <f>SUM(H77:J77)</f>
        <v>0</v>
      </c>
      <c r="H77" s="57">
        <f>SUM(I77:J77)</f>
        <v>0</v>
      </c>
      <c r="I77" s="57">
        <f>SUM(J77:J77)</f>
        <v>0</v>
      </c>
      <c r="J77" s="123"/>
    </row>
    <row r="78" spans="1:10" ht="15" customHeight="1">
      <c r="A78" s="54"/>
      <c r="B78" s="55">
        <v>13</v>
      </c>
      <c r="C78" s="58"/>
      <c r="D78" s="56" t="s">
        <v>169</v>
      </c>
      <c r="E78" s="57">
        <f t="shared" si="5"/>
        <v>0</v>
      </c>
      <c r="F78" s="57">
        <v>0</v>
      </c>
      <c r="G78" s="57">
        <v>0</v>
      </c>
      <c r="H78" s="57">
        <v>0</v>
      </c>
      <c r="I78" s="57">
        <v>0</v>
      </c>
      <c r="J78" s="123"/>
    </row>
    <row r="79" spans="1:10" ht="15" customHeight="1">
      <c r="A79" s="54"/>
      <c r="B79" s="55">
        <v>14</v>
      </c>
      <c r="C79" s="58"/>
      <c r="D79" s="75" t="s">
        <v>170</v>
      </c>
      <c r="E79" s="57">
        <f t="shared" si="5"/>
        <v>0</v>
      </c>
      <c r="F79" s="57">
        <v>0</v>
      </c>
      <c r="G79" s="57">
        <v>0</v>
      </c>
      <c r="H79" s="57">
        <v>0</v>
      </c>
      <c r="I79" s="57">
        <v>0</v>
      </c>
      <c r="J79" s="123"/>
    </row>
    <row r="80" spans="1:10" ht="15" customHeight="1">
      <c r="A80" s="54"/>
      <c r="B80" s="76">
        <v>25</v>
      </c>
      <c r="C80" s="54"/>
      <c r="D80" s="77" t="s">
        <v>171</v>
      </c>
      <c r="E80" s="57">
        <f t="shared" si="5"/>
        <v>0</v>
      </c>
      <c r="F80" s="57">
        <v>0</v>
      </c>
      <c r="G80" s="57">
        <v>0</v>
      </c>
      <c r="H80" s="57">
        <v>0</v>
      </c>
      <c r="I80" s="57">
        <v>0</v>
      </c>
      <c r="J80" s="123"/>
    </row>
    <row r="81" spans="1:10" ht="15" customHeight="1">
      <c r="A81" s="60"/>
      <c r="B81" s="61">
        <v>27</v>
      </c>
      <c r="C81" s="60"/>
      <c r="D81" s="78" t="s">
        <v>172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123"/>
    </row>
    <row r="82" spans="1:10" ht="15" customHeight="1">
      <c r="A82" s="54"/>
      <c r="B82" s="76"/>
      <c r="C82" s="54"/>
      <c r="D82" s="80" t="s">
        <v>173</v>
      </c>
      <c r="E82" s="57">
        <f>SUM(E83:E93)</f>
        <v>0</v>
      </c>
      <c r="F82" s="57">
        <f>SUM(F83:F93)</f>
        <v>0</v>
      </c>
      <c r="G82" s="57">
        <f>SUM(G83:G93)</f>
        <v>0</v>
      </c>
      <c r="H82" s="57">
        <f>SUM(H83:H93)</f>
        <v>0</v>
      </c>
      <c r="I82" s="57">
        <f>SUM(I83:I93)</f>
        <v>0</v>
      </c>
      <c r="J82" s="123"/>
    </row>
    <row r="83" spans="1:10" ht="15" customHeight="1">
      <c r="A83" s="54"/>
      <c r="B83" s="76"/>
      <c r="C83" s="54"/>
      <c r="D83" s="81" t="s">
        <v>174</v>
      </c>
      <c r="E83" s="59">
        <f aca="true" t="shared" si="6" ref="E83:E99">SUM(F83:I83)</f>
        <v>0</v>
      </c>
      <c r="F83" s="59">
        <f aca="true" t="shared" si="7" ref="F83:F93">SUM(G83:I83)</f>
        <v>0</v>
      </c>
      <c r="G83" s="59">
        <f aca="true" t="shared" si="8" ref="G83:G93">SUM(H83:J83)</f>
        <v>0</v>
      </c>
      <c r="H83" s="59">
        <f aca="true" t="shared" si="9" ref="H83:H93">SUM(I83:J83)</f>
        <v>0</v>
      </c>
      <c r="I83" s="59">
        <f aca="true" t="shared" si="10" ref="I83:I93">SUM(J83:J83)</f>
        <v>0</v>
      </c>
      <c r="J83" s="129"/>
    </row>
    <row r="84" spans="1:10" ht="15" customHeight="1">
      <c r="A84" s="54"/>
      <c r="B84" s="76"/>
      <c r="C84" s="54"/>
      <c r="D84" s="82" t="s">
        <v>175</v>
      </c>
      <c r="E84" s="59">
        <f t="shared" si="6"/>
        <v>0</v>
      </c>
      <c r="F84" s="59">
        <f t="shared" si="7"/>
        <v>0</v>
      </c>
      <c r="G84" s="59">
        <f t="shared" si="8"/>
        <v>0</v>
      </c>
      <c r="H84" s="59">
        <f t="shared" si="9"/>
        <v>0</v>
      </c>
      <c r="I84" s="59">
        <f t="shared" si="10"/>
        <v>0</v>
      </c>
      <c r="J84" s="129"/>
    </row>
    <row r="85" spans="1:10" ht="15" customHeight="1">
      <c r="A85" s="54"/>
      <c r="B85" s="76"/>
      <c r="C85" s="54"/>
      <c r="D85" s="82" t="s">
        <v>176</v>
      </c>
      <c r="E85" s="59">
        <f t="shared" si="6"/>
        <v>0</v>
      </c>
      <c r="F85" s="59">
        <f t="shared" si="7"/>
        <v>0</v>
      </c>
      <c r="G85" s="59">
        <f t="shared" si="8"/>
        <v>0</v>
      </c>
      <c r="H85" s="59">
        <f t="shared" si="9"/>
        <v>0</v>
      </c>
      <c r="I85" s="59">
        <f t="shared" si="10"/>
        <v>0</v>
      </c>
      <c r="J85" s="129"/>
    </row>
    <row r="86" spans="1:10" ht="15" customHeight="1">
      <c r="A86" s="54"/>
      <c r="B86" s="76"/>
      <c r="C86" s="54"/>
      <c r="D86" s="82" t="s">
        <v>177</v>
      </c>
      <c r="E86" s="59">
        <f t="shared" si="6"/>
        <v>0</v>
      </c>
      <c r="F86" s="59">
        <f t="shared" si="7"/>
        <v>0</v>
      </c>
      <c r="G86" s="59">
        <f t="shared" si="8"/>
        <v>0</v>
      </c>
      <c r="H86" s="59">
        <f t="shared" si="9"/>
        <v>0</v>
      </c>
      <c r="I86" s="59">
        <f t="shared" si="10"/>
        <v>0</v>
      </c>
      <c r="J86" s="129"/>
    </row>
    <row r="87" spans="1:10" ht="15" customHeight="1">
      <c r="A87" s="54"/>
      <c r="B87" s="76"/>
      <c r="C87" s="54"/>
      <c r="D87" s="82" t="s">
        <v>178</v>
      </c>
      <c r="E87" s="59">
        <f t="shared" si="6"/>
        <v>0</v>
      </c>
      <c r="F87" s="59">
        <f t="shared" si="7"/>
        <v>0</v>
      </c>
      <c r="G87" s="59">
        <f t="shared" si="8"/>
        <v>0</v>
      </c>
      <c r="H87" s="59">
        <f t="shared" si="9"/>
        <v>0</v>
      </c>
      <c r="I87" s="59">
        <f t="shared" si="10"/>
        <v>0</v>
      </c>
      <c r="J87" s="129"/>
    </row>
    <row r="88" spans="1:10" ht="15" customHeight="1">
      <c r="A88" s="54"/>
      <c r="B88" s="76"/>
      <c r="C88" s="54"/>
      <c r="D88" s="82" t="s">
        <v>179</v>
      </c>
      <c r="E88" s="59">
        <f t="shared" si="6"/>
        <v>0</v>
      </c>
      <c r="F88" s="59">
        <f t="shared" si="7"/>
        <v>0</v>
      </c>
      <c r="G88" s="59">
        <f t="shared" si="8"/>
        <v>0</v>
      </c>
      <c r="H88" s="59">
        <f t="shared" si="9"/>
        <v>0</v>
      </c>
      <c r="I88" s="59">
        <f t="shared" si="10"/>
        <v>0</v>
      </c>
      <c r="J88" s="129"/>
    </row>
    <row r="89" spans="1:10" ht="15" customHeight="1">
      <c r="A89" s="54"/>
      <c r="B89" s="76"/>
      <c r="C89" s="54"/>
      <c r="D89" s="82" t="s">
        <v>180</v>
      </c>
      <c r="E89" s="59">
        <f t="shared" si="6"/>
        <v>0</v>
      </c>
      <c r="F89" s="59">
        <f t="shared" si="7"/>
        <v>0</v>
      </c>
      <c r="G89" s="59">
        <f t="shared" si="8"/>
        <v>0</v>
      </c>
      <c r="H89" s="59">
        <f t="shared" si="9"/>
        <v>0</v>
      </c>
      <c r="I89" s="59">
        <f t="shared" si="10"/>
        <v>0</v>
      </c>
      <c r="J89" s="129"/>
    </row>
    <row r="90" spans="1:10" ht="15" customHeight="1">
      <c r="A90" s="66"/>
      <c r="B90" s="83"/>
      <c r="C90" s="66"/>
      <c r="D90" s="82" t="s">
        <v>181</v>
      </c>
      <c r="E90" s="59">
        <f t="shared" si="6"/>
        <v>0</v>
      </c>
      <c r="F90" s="59">
        <f t="shared" si="7"/>
        <v>0</v>
      </c>
      <c r="G90" s="59">
        <f t="shared" si="8"/>
        <v>0</v>
      </c>
      <c r="H90" s="59">
        <f t="shared" si="9"/>
        <v>0</v>
      </c>
      <c r="I90" s="59">
        <f t="shared" si="10"/>
        <v>0</v>
      </c>
      <c r="J90" s="129"/>
    </row>
    <row r="91" spans="1:10" ht="15" customHeight="1">
      <c r="A91" s="66"/>
      <c r="B91" s="83"/>
      <c r="C91" s="66"/>
      <c r="D91" s="85" t="s">
        <v>182</v>
      </c>
      <c r="E91" s="59">
        <f t="shared" si="6"/>
        <v>0</v>
      </c>
      <c r="F91" s="59">
        <f t="shared" si="7"/>
        <v>0</v>
      </c>
      <c r="G91" s="59">
        <f t="shared" si="8"/>
        <v>0</v>
      </c>
      <c r="H91" s="59">
        <f t="shared" si="9"/>
        <v>0</v>
      </c>
      <c r="I91" s="59">
        <f t="shared" si="10"/>
        <v>0</v>
      </c>
      <c r="J91" s="129"/>
    </row>
    <row r="92" spans="1:10" ht="15" customHeight="1">
      <c r="A92" s="66"/>
      <c r="B92" s="83"/>
      <c r="C92" s="66"/>
      <c r="D92" s="85" t="s">
        <v>183</v>
      </c>
      <c r="E92" s="59">
        <f t="shared" si="6"/>
        <v>0</v>
      </c>
      <c r="F92" s="59">
        <f t="shared" si="7"/>
        <v>0</v>
      </c>
      <c r="G92" s="59">
        <f t="shared" si="8"/>
        <v>0</v>
      </c>
      <c r="H92" s="59">
        <f t="shared" si="9"/>
        <v>0</v>
      </c>
      <c r="I92" s="59">
        <f t="shared" si="10"/>
        <v>0</v>
      </c>
      <c r="J92" s="129"/>
    </row>
    <row r="93" spans="1:10" ht="15" customHeight="1">
      <c r="A93" s="86"/>
      <c r="B93" s="87"/>
      <c r="C93" s="86"/>
      <c r="D93" s="88" t="s">
        <v>184</v>
      </c>
      <c r="E93" s="63">
        <f t="shared" si="6"/>
        <v>0</v>
      </c>
      <c r="F93" s="63">
        <f t="shared" si="7"/>
        <v>0</v>
      </c>
      <c r="G93" s="63">
        <f t="shared" si="8"/>
        <v>0</v>
      </c>
      <c r="H93" s="63">
        <f t="shared" si="9"/>
        <v>0</v>
      </c>
      <c r="I93" s="63">
        <f t="shared" si="10"/>
        <v>0</v>
      </c>
      <c r="J93" s="129"/>
    </row>
    <row r="94" spans="1:10" ht="15" customHeight="1">
      <c r="A94" s="54"/>
      <c r="B94" s="76">
        <v>30</v>
      </c>
      <c r="C94" s="54"/>
      <c r="D94" s="80" t="s">
        <v>77</v>
      </c>
      <c r="E94" s="57">
        <f t="shared" si="6"/>
        <v>0</v>
      </c>
      <c r="F94" s="84">
        <f>SUM(F95:F99)</f>
        <v>0</v>
      </c>
      <c r="G94" s="84">
        <f>SUM(G95:G99)</f>
        <v>0</v>
      </c>
      <c r="H94" s="84">
        <f>SUM(H95:H99)</f>
        <v>0</v>
      </c>
      <c r="I94" s="84">
        <f>SUM(I95:I99)</f>
        <v>0</v>
      </c>
      <c r="J94" s="123"/>
    </row>
    <row r="95" spans="1:10" ht="15" customHeight="1">
      <c r="A95" s="60"/>
      <c r="B95" s="61"/>
      <c r="C95" s="62" t="s">
        <v>92</v>
      </c>
      <c r="D95" s="60" t="s">
        <v>185</v>
      </c>
      <c r="E95" s="63">
        <f t="shared" si="6"/>
        <v>0</v>
      </c>
      <c r="F95" s="63">
        <f aca="true" t="shared" si="11" ref="F95:G98">SUM(G95:I95)</f>
        <v>0</v>
      </c>
      <c r="G95" s="63">
        <f t="shared" si="11"/>
        <v>0</v>
      </c>
      <c r="H95" s="63">
        <f>SUM(I95:J95)</f>
        <v>0</v>
      </c>
      <c r="I95" s="63">
        <f>SUM(J95:J95)</f>
        <v>0</v>
      </c>
      <c r="J95" s="129"/>
    </row>
    <row r="96" spans="1:10" ht="15" customHeight="1">
      <c r="A96" s="54"/>
      <c r="B96" s="76"/>
      <c r="C96" s="58" t="s">
        <v>96</v>
      </c>
      <c r="D96" s="68" t="s">
        <v>186</v>
      </c>
      <c r="E96" s="59">
        <f t="shared" si="6"/>
        <v>0</v>
      </c>
      <c r="F96" s="59">
        <f t="shared" si="11"/>
        <v>0</v>
      </c>
      <c r="G96" s="59">
        <f t="shared" si="11"/>
        <v>0</v>
      </c>
      <c r="H96" s="59">
        <f>SUM(I96:J96)</f>
        <v>0</v>
      </c>
      <c r="I96" s="59">
        <f>SUM(J96:J96)</f>
        <v>0</v>
      </c>
      <c r="J96" s="129"/>
    </row>
    <row r="97" spans="1:10" ht="15" customHeight="1">
      <c r="A97" s="54"/>
      <c r="B97" s="54"/>
      <c r="C97" s="58" t="s">
        <v>98</v>
      </c>
      <c r="D97" s="68" t="s">
        <v>187</v>
      </c>
      <c r="E97" s="59">
        <f t="shared" si="6"/>
        <v>0</v>
      </c>
      <c r="F97" s="59">
        <f t="shared" si="11"/>
        <v>0</v>
      </c>
      <c r="G97" s="59">
        <f t="shared" si="11"/>
        <v>0</v>
      </c>
      <c r="H97" s="59">
        <f>SUM(I97:J97)</f>
        <v>0</v>
      </c>
      <c r="I97" s="59">
        <f>SUM(J97:J97)</f>
        <v>0</v>
      </c>
      <c r="J97" s="129"/>
    </row>
    <row r="98" spans="1:10" ht="15" customHeight="1">
      <c r="A98" s="54"/>
      <c r="B98" s="54"/>
      <c r="C98" s="58" t="s">
        <v>108</v>
      </c>
      <c r="D98" s="68" t="s">
        <v>188</v>
      </c>
      <c r="E98" s="59">
        <f t="shared" si="6"/>
        <v>0</v>
      </c>
      <c r="F98" s="59">
        <f t="shared" si="11"/>
        <v>0</v>
      </c>
      <c r="G98" s="59">
        <f t="shared" si="11"/>
        <v>0</v>
      </c>
      <c r="H98" s="59">
        <f>SUM(I98:J98)</f>
        <v>0</v>
      </c>
      <c r="I98" s="59">
        <f>SUM(J98:J98)</f>
        <v>0</v>
      </c>
      <c r="J98" s="129"/>
    </row>
    <row r="99" spans="1:10" ht="15" customHeight="1">
      <c r="A99" s="54"/>
      <c r="B99" s="54"/>
      <c r="C99" s="54">
        <v>30</v>
      </c>
      <c r="D99" s="68" t="s">
        <v>189</v>
      </c>
      <c r="E99" s="59">
        <f t="shared" si="6"/>
        <v>0</v>
      </c>
      <c r="F99" s="59">
        <v>0</v>
      </c>
      <c r="G99" s="59">
        <v>0</v>
      </c>
      <c r="H99" s="59">
        <v>0</v>
      </c>
      <c r="I99" s="59">
        <v>0</v>
      </c>
      <c r="J99" s="129"/>
    </row>
    <row r="100" spans="1:10" ht="15" customHeight="1">
      <c r="A100" s="56">
        <v>70</v>
      </c>
      <c r="B100" s="54"/>
      <c r="C100" s="54"/>
      <c r="D100" s="80" t="s">
        <v>190</v>
      </c>
      <c r="E100" s="57">
        <f>SUM(E101)</f>
        <v>0</v>
      </c>
      <c r="F100" s="57">
        <v>0</v>
      </c>
      <c r="G100" s="57">
        <v>0</v>
      </c>
      <c r="H100" s="57">
        <v>0</v>
      </c>
      <c r="I100" s="57">
        <v>0</v>
      </c>
      <c r="J100" s="123"/>
    </row>
    <row r="101" spans="1:10" ht="15" customHeight="1">
      <c r="A101" s="56">
        <v>71</v>
      </c>
      <c r="B101" s="54"/>
      <c r="C101" s="54"/>
      <c r="D101" s="56" t="s">
        <v>191</v>
      </c>
      <c r="E101" s="57">
        <f>SUM(E102)</f>
        <v>0</v>
      </c>
      <c r="F101" s="57">
        <v>0</v>
      </c>
      <c r="G101" s="57">
        <v>0</v>
      </c>
      <c r="H101" s="57">
        <v>0</v>
      </c>
      <c r="I101" s="57">
        <v>0</v>
      </c>
      <c r="J101" s="123"/>
    </row>
    <row r="102" spans="1:10" ht="15" customHeight="1">
      <c r="A102" s="54"/>
      <c r="B102" s="55" t="s">
        <v>92</v>
      </c>
      <c r="C102" s="58"/>
      <c r="D102" s="80" t="s">
        <v>192</v>
      </c>
      <c r="E102" s="57">
        <f>SUM(E103:E106)</f>
        <v>0</v>
      </c>
      <c r="F102" s="57">
        <v>0</v>
      </c>
      <c r="G102" s="57">
        <v>0</v>
      </c>
      <c r="H102" s="57">
        <v>0</v>
      </c>
      <c r="I102" s="57">
        <v>0</v>
      </c>
      <c r="J102" s="123"/>
    </row>
    <row r="103" spans="1:10" ht="15" customHeight="1">
      <c r="A103" s="54"/>
      <c r="B103" s="54"/>
      <c r="C103" s="58" t="s">
        <v>92</v>
      </c>
      <c r="D103" s="68" t="s">
        <v>193</v>
      </c>
      <c r="E103" s="59">
        <f>SUM(F103:I103)</f>
        <v>0</v>
      </c>
      <c r="F103" s="59">
        <f aca="true" t="shared" si="12" ref="F103:G106">SUM(G103:I103)</f>
        <v>0</v>
      </c>
      <c r="G103" s="59">
        <f t="shared" si="12"/>
        <v>0</v>
      </c>
      <c r="H103" s="59">
        <f>SUM(I103:J103)</f>
        <v>0</v>
      </c>
      <c r="I103" s="59">
        <f>SUM(J103:J103)</f>
        <v>0</v>
      </c>
      <c r="J103" s="129"/>
    </row>
    <row r="104" spans="1:10" ht="15" customHeight="1">
      <c r="A104" s="54"/>
      <c r="B104" s="54"/>
      <c r="C104" s="58" t="s">
        <v>94</v>
      </c>
      <c r="D104" s="68" t="s">
        <v>194</v>
      </c>
      <c r="E104" s="59">
        <f>SUM(F104:I104)</f>
        <v>0</v>
      </c>
      <c r="F104" s="59">
        <f t="shared" si="12"/>
        <v>0</v>
      </c>
      <c r="G104" s="59">
        <f t="shared" si="12"/>
        <v>0</v>
      </c>
      <c r="H104" s="59">
        <f>SUM(I104:J104)</f>
        <v>0</v>
      </c>
      <c r="I104" s="59">
        <f>SUM(J104:J104)</f>
        <v>0</v>
      </c>
      <c r="J104" s="129"/>
    </row>
    <row r="105" spans="1:10" ht="15" customHeight="1">
      <c r="A105" s="54"/>
      <c r="B105" s="54"/>
      <c r="C105" s="58" t="s">
        <v>96</v>
      </c>
      <c r="D105" s="68" t="s">
        <v>195</v>
      </c>
      <c r="E105" s="59">
        <f>SUM(F105:I105)</f>
        <v>0</v>
      </c>
      <c r="F105" s="59">
        <f t="shared" si="12"/>
        <v>0</v>
      </c>
      <c r="G105" s="59">
        <f t="shared" si="12"/>
        <v>0</v>
      </c>
      <c r="H105" s="59">
        <f>SUM(I105:J105)</f>
        <v>0</v>
      </c>
      <c r="I105" s="59">
        <f>SUM(J105:J105)</f>
        <v>0</v>
      </c>
      <c r="J105" s="129"/>
    </row>
    <row r="106" spans="1:10" ht="15" customHeight="1">
      <c r="A106" s="54"/>
      <c r="B106" s="54"/>
      <c r="C106" s="58" t="s">
        <v>196</v>
      </c>
      <c r="D106" s="68" t="s">
        <v>197</v>
      </c>
      <c r="E106" s="59">
        <f>SUM(F106:I106)</f>
        <v>0</v>
      </c>
      <c r="F106" s="59">
        <f t="shared" si="12"/>
        <v>0</v>
      </c>
      <c r="G106" s="59">
        <f t="shared" si="12"/>
        <v>0</v>
      </c>
      <c r="H106" s="59">
        <f>SUM(I106:J106)</f>
        <v>0</v>
      </c>
      <c r="I106" s="59">
        <f>SUM(J106:J106)</f>
        <v>0</v>
      </c>
      <c r="J106" s="129"/>
    </row>
    <row r="108" spans="4:7" s="6" customFormat="1" ht="12.75">
      <c r="D108" s="117" t="s">
        <v>198</v>
      </c>
      <c r="G108" s="6" t="s">
        <v>217</v>
      </c>
    </row>
    <row r="109" spans="4:7" s="6" customFormat="1" ht="12.75">
      <c r="D109" s="117" t="s">
        <v>218</v>
      </c>
      <c r="G109" s="6" t="s">
        <v>201</v>
      </c>
    </row>
  </sheetData>
  <sheetProtection selectLockedCells="1" selectUnlockedCells="1"/>
  <mergeCells count="4">
    <mergeCell ref="A2:E2"/>
    <mergeCell ref="G2:I2"/>
    <mergeCell ref="A7:H7"/>
    <mergeCell ref="A8:I8"/>
  </mergeCells>
  <printOptions/>
  <pageMargins left="0.65" right="0.1701388888888889" top="0.4097222222222222" bottom="0.4201388888888889" header="0.5118055555555555" footer="0.2"/>
  <pageSetup horizontalDpi="300" verticalDpi="300" orientation="portrait" paperSize="9" scale="89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J50" sqref="J50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3.8515625" style="0" customWidth="1"/>
    <col min="4" max="4" width="30.28125" style="0" customWidth="1"/>
    <col min="5" max="5" width="10.8515625" style="0" customWidth="1"/>
    <col min="7" max="7" width="10.140625" style="0" customWidth="1"/>
    <col min="8" max="8" width="10.28125" style="0" customWidth="1"/>
    <col min="9" max="9" width="10.140625" style="0" customWidth="1"/>
    <col min="10" max="10" width="16.140625" style="98" customWidth="1"/>
  </cols>
  <sheetData>
    <row r="1" spans="1:10" s="100" customFormat="1" ht="15">
      <c r="A1" s="99" t="s">
        <v>0</v>
      </c>
      <c r="B1" s="99"/>
      <c r="C1" s="99"/>
      <c r="D1" s="99"/>
      <c r="F1" s="101"/>
      <c r="G1" s="102"/>
      <c r="H1" s="5" t="s">
        <v>1</v>
      </c>
      <c r="J1" s="98"/>
    </row>
    <row r="2" spans="1:10" s="100" customFormat="1" ht="15" customHeight="1">
      <c r="A2" s="135" t="s">
        <v>2</v>
      </c>
      <c r="B2" s="135"/>
      <c r="C2" s="135"/>
      <c r="D2" s="135"/>
      <c r="E2" s="135"/>
      <c r="F2" s="102"/>
      <c r="G2" s="136" t="s">
        <v>3</v>
      </c>
      <c r="H2" s="136"/>
      <c r="I2" s="136"/>
      <c r="J2" s="98"/>
    </row>
    <row r="3" spans="1:10" s="100" customFormat="1" ht="14.25">
      <c r="A3" s="103" t="s">
        <v>4</v>
      </c>
      <c r="E3" s="104" t="s">
        <v>222</v>
      </c>
      <c r="F3" s="102"/>
      <c r="G3" s="102"/>
      <c r="H3" s="102"/>
      <c r="I3" s="102"/>
      <c r="J3" s="98"/>
    </row>
    <row r="4" spans="5:10" s="100" customFormat="1" ht="15">
      <c r="E4" s="105" t="s">
        <v>202</v>
      </c>
      <c r="G4" s="102"/>
      <c r="H4" s="102"/>
      <c r="I4" s="102"/>
      <c r="J4" s="98"/>
    </row>
    <row r="5" spans="1:10" s="100" customFormat="1" ht="15">
      <c r="A5" s="16"/>
      <c r="B5" s="105"/>
      <c r="C5" s="105"/>
      <c r="D5" s="104"/>
      <c r="E5" s="106"/>
      <c r="F5" s="102"/>
      <c r="J5" s="98"/>
    </row>
    <row r="6" spans="1:10" s="100" customFormat="1" ht="15">
      <c r="A6" s="16"/>
      <c r="B6" s="105"/>
      <c r="C6" s="105"/>
      <c r="D6" s="104"/>
      <c r="E6" s="106"/>
      <c r="F6" s="102"/>
      <c r="G6" s="130"/>
      <c r="H6" s="130"/>
      <c r="I6" s="130" t="s">
        <v>7</v>
      </c>
      <c r="J6" s="98"/>
    </row>
    <row r="7" spans="1:10" s="100" customFormat="1" ht="12.75">
      <c r="A7" s="138" t="s">
        <v>203</v>
      </c>
      <c r="B7" s="138"/>
      <c r="C7" s="138"/>
      <c r="D7" s="138"/>
      <c r="E7" s="138"/>
      <c r="F7" s="138"/>
      <c r="G7" s="138"/>
      <c r="H7" s="138"/>
      <c r="J7" s="98"/>
    </row>
    <row r="8" spans="1:10" s="100" customFormat="1" ht="12.75">
      <c r="A8" s="138" t="s">
        <v>224</v>
      </c>
      <c r="B8" s="138"/>
      <c r="C8" s="138"/>
      <c r="D8" s="138"/>
      <c r="E8" s="138"/>
      <c r="F8" s="138"/>
      <c r="G8" s="138"/>
      <c r="H8" s="138"/>
      <c r="I8" s="138"/>
      <c r="J8" s="98"/>
    </row>
    <row r="9" spans="1:10" s="100" customFormat="1" ht="12.75">
      <c r="A9" s="107"/>
      <c r="B9" s="107"/>
      <c r="C9" s="107"/>
      <c r="D9" s="107"/>
      <c r="E9" s="107"/>
      <c r="F9" s="107"/>
      <c r="G9" s="107"/>
      <c r="H9" s="107"/>
      <c r="I9" s="107"/>
      <c r="J9" s="98"/>
    </row>
    <row r="10" spans="1:10" ht="45" customHeight="1">
      <c r="A10" s="109" t="s">
        <v>206</v>
      </c>
      <c r="B10" s="109" t="s">
        <v>207</v>
      </c>
      <c r="C10" s="109" t="s">
        <v>208</v>
      </c>
      <c r="D10" s="109" t="s">
        <v>14</v>
      </c>
      <c r="E10" s="110" t="s">
        <v>209</v>
      </c>
      <c r="F10" s="110" t="s">
        <v>210</v>
      </c>
      <c r="G10" s="110" t="s">
        <v>211</v>
      </c>
      <c r="H10" s="110" t="s">
        <v>212</v>
      </c>
      <c r="I10" s="110" t="s">
        <v>213</v>
      </c>
      <c r="J10"/>
    </row>
    <row r="11" spans="1:9" ht="10.5" customHeight="1">
      <c r="A11" s="54"/>
      <c r="B11" s="112">
        <v>0</v>
      </c>
      <c r="C11" s="112">
        <v>1</v>
      </c>
      <c r="D11" s="112">
        <v>2</v>
      </c>
      <c r="E11" s="113">
        <v>3</v>
      </c>
      <c r="F11" s="113">
        <v>4</v>
      </c>
      <c r="G11" s="113">
        <v>5</v>
      </c>
      <c r="H11" s="113">
        <v>6</v>
      </c>
      <c r="I11" s="114">
        <v>7</v>
      </c>
    </row>
    <row r="12" spans="1:9" ht="9.75" customHeight="1">
      <c r="A12" s="54"/>
      <c r="B12" s="54"/>
      <c r="C12" s="55"/>
      <c r="D12" s="56" t="s">
        <v>214</v>
      </c>
      <c r="E12" s="57">
        <f>E13+E45</f>
        <v>101500</v>
      </c>
      <c r="F12" s="57">
        <f>F13+F45</f>
        <v>40000</v>
      </c>
      <c r="G12" s="57">
        <f>G13+G105</f>
        <v>26000</v>
      </c>
      <c r="H12" s="57">
        <f>H13+H105</f>
        <v>24500</v>
      </c>
      <c r="I12" s="57">
        <f>I13+I105</f>
        <v>11000</v>
      </c>
    </row>
    <row r="13" spans="1:9" ht="9" customHeight="1">
      <c r="A13" s="54"/>
      <c r="B13" s="55" t="s">
        <v>90</v>
      </c>
      <c r="C13" s="55"/>
      <c r="D13" s="56" t="s">
        <v>215</v>
      </c>
      <c r="E13" s="57">
        <f>E14+E46</f>
        <v>101500</v>
      </c>
      <c r="F13" s="57">
        <f>F14+F46</f>
        <v>40000</v>
      </c>
      <c r="G13" s="57">
        <f>G14+G46</f>
        <v>26000</v>
      </c>
      <c r="H13" s="57">
        <f>H14+H46</f>
        <v>24500</v>
      </c>
      <c r="I13" s="57">
        <f>I14+I46</f>
        <v>11000</v>
      </c>
    </row>
    <row r="14" spans="1:9" ht="9" customHeight="1">
      <c r="A14" s="56">
        <v>10</v>
      </c>
      <c r="B14" s="55"/>
      <c r="C14" s="55"/>
      <c r="D14" s="56" t="s">
        <v>216</v>
      </c>
      <c r="E14" s="57">
        <f>E15+E33+E38</f>
        <v>0</v>
      </c>
      <c r="F14" s="57">
        <v>0</v>
      </c>
      <c r="G14" s="57">
        <v>0</v>
      </c>
      <c r="H14" s="57">
        <f>H15+H33+H38</f>
        <v>0</v>
      </c>
      <c r="I14" s="57">
        <f>I15+I33+I38</f>
        <v>0</v>
      </c>
    </row>
    <row r="15" spans="1:9" ht="9" customHeight="1">
      <c r="A15" s="54"/>
      <c r="B15" s="55" t="s">
        <v>90</v>
      </c>
      <c r="C15" s="55"/>
      <c r="D15" s="56" t="s">
        <v>91</v>
      </c>
      <c r="E15" s="57">
        <f>E16+E17+E18+E19+E20+E21+E22+E23+E24+E25+E26+E27+E28+E29+E30+E31+E32</f>
        <v>0</v>
      </c>
      <c r="F15" s="57">
        <v>0</v>
      </c>
      <c r="G15" s="57">
        <f>G16+G17+G18+G19+G20+G21+G22+G23+G24+G25+G26+G27+G28+G29+G30+G31+G32</f>
        <v>0</v>
      </c>
      <c r="H15" s="57">
        <f>H16+H17+H18+H19+H20+H21+H22+H23+H24+H25+H26+H27+H28+H29+H30+H31+H32</f>
        <v>0</v>
      </c>
      <c r="I15" s="57">
        <f>I16+I17+I18+I19+I20+I21+I22+I23+I24+I25+I26+I27+I28+I29+I30+I31+I32</f>
        <v>0</v>
      </c>
    </row>
    <row r="16" spans="1:9" ht="11.25" customHeight="1">
      <c r="A16" s="54"/>
      <c r="B16" s="55"/>
      <c r="C16" s="58" t="s">
        <v>92</v>
      </c>
      <c r="D16" s="54" t="s">
        <v>93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</row>
    <row r="17" spans="1:9" ht="11.25" customHeight="1">
      <c r="A17" s="54"/>
      <c r="B17" s="55"/>
      <c r="C17" s="58" t="s">
        <v>94</v>
      </c>
      <c r="D17" s="54" t="s">
        <v>95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</row>
    <row r="18" spans="1:9" ht="11.25" customHeight="1">
      <c r="A18" s="54"/>
      <c r="B18" s="55"/>
      <c r="C18" s="58" t="s">
        <v>96</v>
      </c>
      <c r="D18" s="54" t="s">
        <v>97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</row>
    <row r="19" spans="1:9" ht="10.5" customHeight="1">
      <c r="A19" s="54"/>
      <c r="B19" s="55"/>
      <c r="C19" s="58" t="s">
        <v>98</v>
      </c>
      <c r="D19" s="54" t="s">
        <v>99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</row>
    <row r="20" spans="1:9" ht="9.75" customHeight="1">
      <c r="A20" s="54"/>
      <c r="B20" s="55"/>
      <c r="C20" s="58" t="s">
        <v>100</v>
      </c>
      <c r="D20" s="54" t="s">
        <v>101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</row>
    <row r="21" spans="1:9" ht="10.5" customHeight="1">
      <c r="A21" s="54"/>
      <c r="B21" s="55"/>
      <c r="C21" s="58" t="s">
        <v>102</v>
      </c>
      <c r="D21" s="54" t="s">
        <v>103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</row>
    <row r="22" spans="1:9" ht="11.25" customHeight="1">
      <c r="A22" s="54"/>
      <c r="B22" s="55"/>
      <c r="C22" s="58" t="s">
        <v>104</v>
      </c>
      <c r="D22" s="54" t="s">
        <v>105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</row>
    <row r="23" spans="1:9" ht="11.25" customHeight="1">
      <c r="A23" s="54"/>
      <c r="B23" s="55"/>
      <c r="C23" s="58" t="s">
        <v>106</v>
      </c>
      <c r="D23" s="54" t="s">
        <v>107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</row>
    <row r="24" spans="1:9" ht="11.25" customHeight="1">
      <c r="A24" s="54"/>
      <c r="B24" s="55"/>
      <c r="C24" s="58" t="s">
        <v>108</v>
      </c>
      <c r="D24" s="54" t="s">
        <v>109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</row>
    <row r="25" spans="1:9" ht="10.5" customHeight="1">
      <c r="A25" s="54"/>
      <c r="B25" s="55"/>
      <c r="C25" s="58" t="s">
        <v>110</v>
      </c>
      <c r="D25" s="54" t="s">
        <v>111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</row>
    <row r="26" spans="1:9" ht="9.75" customHeight="1">
      <c r="A26" s="54"/>
      <c r="B26" s="55"/>
      <c r="C26" s="58" t="s">
        <v>112</v>
      </c>
      <c r="D26" s="54" t="s">
        <v>113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</row>
    <row r="27" spans="1:9" ht="12" customHeight="1">
      <c r="A27" s="54"/>
      <c r="B27" s="55"/>
      <c r="C27" s="58" t="s">
        <v>114</v>
      </c>
      <c r="D27" s="54" t="s">
        <v>115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</row>
    <row r="28" spans="1:9" ht="10.5" customHeight="1">
      <c r="A28" s="54"/>
      <c r="B28" s="55"/>
      <c r="C28" s="58" t="s">
        <v>116</v>
      </c>
      <c r="D28" s="54" t="s">
        <v>117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</row>
    <row r="29" spans="1:9" ht="10.5" customHeight="1">
      <c r="A29" s="54"/>
      <c r="B29" s="55"/>
      <c r="C29" s="58" t="s">
        <v>118</v>
      </c>
      <c r="D29" s="54" t="s">
        <v>119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</row>
    <row r="30" spans="1:9" ht="12" customHeight="1">
      <c r="A30" s="54"/>
      <c r="B30" s="55"/>
      <c r="C30" s="58" t="s">
        <v>120</v>
      </c>
      <c r="D30" s="54" t="s">
        <v>121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</row>
    <row r="31" spans="1:9" ht="11.25" customHeight="1">
      <c r="A31" s="54"/>
      <c r="B31" s="55"/>
      <c r="C31" s="58" t="s">
        <v>122</v>
      </c>
      <c r="D31" s="54" t="s">
        <v>123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</row>
    <row r="32" spans="1:9" ht="12" customHeight="1">
      <c r="A32" s="54"/>
      <c r="B32" s="55"/>
      <c r="C32" s="58">
        <v>30</v>
      </c>
      <c r="D32" s="54" t="s">
        <v>124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</row>
    <row r="33" spans="1:9" ht="10.5" customHeight="1">
      <c r="A33" s="56">
        <v>10</v>
      </c>
      <c r="B33" s="55" t="s">
        <v>94</v>
      </c>
      <c r="C33" s="55"/>
      <c r="D33" s="56" t="s">
        <v>125</v>
      </c>
      <c r="E33" s="57">
        <f>E34+E35+E36+E37</f>
        <v>0</v>
      </c>
      <c r="F33" s="57">
        <f>F34+F35+F36+F37</f>
        <v>0</v>
      </c>
      <c r="G33" s="57">
        <f>G34+G35+G36+G37</f>
        <v>0</v>
      </c>
      <c r="H33" s="57">
        <f>H34+H35+H36+H37</f>
        <v>0</v>
      </c>
      <c r="I33" s="57">
        <f>I34+I35+I36+I37</f>
        <v>0</v>
      </c>
    </row>
    <row r="34" spans="1:9" ht="11.25" customHeight="1">
      <c r="A34" s="54"/>
      <c r="B34" s="55"/>
      <c r="C34" s="58" t="s">
        <v>92</v>
      </c>
      <c r="D34" s="54" t="s">
        <v>126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</row>
    <row r="35" spans="1:9" ht="11.25" customHeight="1">
      <c r="A35" s="54"/>
      <c r="B35" s="55"/>
      <c r="C35" s="58" t="s">
        <v>94</v>
      </c>
      <c r="D35" s="54" t="s">
        <v>127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</row>
    <row r="36" spans="1:9" ht="11.25" customHeight="1">
      <c r="A36" s="60"/>
      <c r="B36" s="61"/>
      <c r="C36" s="62" t="s">
        <v>96</v>
      </c>
      <c r="D36" s="60" t="s">
        <v>128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</row>
    <row r="37" spans="1:9" ht="11.25" customHeight="1">
      <c r="A37" s="60"/>
      <c r="B37" s="61"/>
      <c r="C37" s="62">
        <v>30</v>
      </c>
      <c r="D37" s="60" t="s">
        <v>129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</row>
    <row r="38" spans="1:9" ht="10.5" customHeight="1">
      <c r="A38" s="56">
        <v>10</v>
      </c>
      <c r="B38" s="55" t="s">
        <v>96</v>
      </c>
      <c r="C38" s="58"/>
      <c r="D38" s="56" t="s">
        <v>130</v>
      </c>
      <c r="E38" s="57">
        <f>E39+E40+E41+E42+E43+E44+E45</f>
        <v>0</v>
      </c>
      <c r="F38" s="57">
        <f>F39+F40+F41+F42+F43+F44+F45</f>
        <v>0</v>
      </c>
      <c r="G38" s="57">
        <f>G39+G40+G41+G42+G43+G44+G45</f>
        <v>0</v>
      </c>
      <c r="H38" s="57">
        <f>H39+H40+H41+H42+H43+H44+H45</f>
        <v>0</v>
      </c>
      <c r="I38" s="57">
        <f>I39+I40+I41+I42+I43+I44+I45</f>
        <v>0</v>
      </c>
    </row>
    <row r="39" spans="1:9" ht="11.25" customHeight="1">
      <c r="A39" s="54"/>
      <c r="B39" s="55"/>
      <c r="C39" s="58" t="s">
        <v>92</v>
      </c>
      <c r="D39" s="54" t="s">
        <v>131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</row>
    <row r="40" spans="1:9" ht="10.5" customHeight="1">
      <c r="A40" s="54"/>
      <c r="B40" s="55"/>
      <c r="C40" s="58" t="s">
        <v>94</v>
      </c>
      <c r="D40" s="54" t="s">
        <v>132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</row>
    <row r="41" spans="1:9" ht="11.25" customHeight="1">
      <c r="A41" s="54"/>
      <c r="B41" s="55"/>
      <c r="C41" s="58" t="s">
        <v>96</v>
      </c>
      <c r="D41" s="54" t="s">
        <v>133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</row>
    <row r="42" spans="1:9" ht="23.25" customHeight="1">
      <c r="A42" s="58"/>
      <c r="B42" s="55"/>
      <c r="C42" s="58" t="s">
        <v>98</v>
      </c>
      <c r="D42" s="64" t="s">
        <v>134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</row>
    <row r="43" spans="1:9" ht="11.25" customHeight="1">
      <c r="A43" s="54"/>
      <c r="B43" s="55"/>
      <c r="C43" s="58" t="s">
        <v>100</v>
      </c>
      <c r="D43" s="54" t="s">
        <v>135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</row>
    <row r="44" spans="1:9" ht="11.25" customHeight="1">
      <c r="A44" s="54"/>
      <c r="B44" s="55"/>
      <c r="C44" s="58" t="s">
        <v>102</v>
      </c>
      <c r="D44" s="54" t="s">
        <v>136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</row>
    <row r="45" spans="1:9" ht="10.5" customHeight="1">
      <c r="A45" s="54"/>
      <c r="B45" s="55"/>
      <c r="C45" s="58" t="s">
        <v>104</v>
      </c>
      <c r="D45" s="66" t="s">
        <v>137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</row>
    <row r="46" spans="1:10" ht="10.5" customHeight="1">
      <c r="A46" s="56">
        <v>20</v>
      </c>
      <c r="B46" s="55"/>
      <c r="C46" s="58"/>
      <c r="D46" s="56" t="s">
        <v>138</v>
      </c>
      <c r="E46" s="57">
        <f>E47+E58+E59+E62+E67+E71+E74+E75+E76+E77+E78+E79+E80+E82+E94+E81</f>
        <v>101500</v>
      </c>
      <c r="F46" s="57">
        <f>F47+F58+F59+F62+F67+F71+F74+F75+F76+F77+F78+F79+F80+F82+F94+F81</f>
        <v>40000</v>
      </c>
      <c r="G46" s="57">
        <f>G47+G58+G59+G62+G67+G71+G74+G75+G76+G77+G78+G79+G80+G82+G94+G81</f>
        <v>26000</v>
      </c>
      <c r="H46" s="57">
        <f>H47+H58+H59+H62+H67+H71+H74+H75+H76+H77+H78+H79+H80+H82+H94+H81</f>
        <v>24500</v>
      </c>
      <c r="I46" s="57">
        <f>I47+I58+I59+I62+I67+I71+I74+I75+I76+I77+I78+I79+I80+I82+I94+I81</f>
        <v>11000</v>
      </c>
      <c r="J46" s="115"/>
    </row>
    <row r="47" spans="1:10" ht="10.5" customHeight="1">
      <c r="A47" s="54"/>
      <c r="B47" s="55" t="s">
        <v>92</v>
      </c>
      <c r="C47" s="58"/>
      <c r="D47" s="56" t="s">
        <v>86</v>
      </c>
      <c r="E47" s="57">
        <f aca="true" t="shared" si="0" ref="E47:E58">SUM(F47:I47)</f>
        <v>89500</v>
      </c>
      <c r="F47" s="57">
        <f>SUM(F48:F57)</f>
        <v>40000</v>
      </c>
      <c r="G47" s="57">
        <f>SUM(G48:G57)</f>
        <v>22000</v>
      </c>
      <c r="H47" s="57">
        <f>SUM(H48:H57)</f>
        <v>20500</v>
      </c>
      <c r="I47" s="57">
        <f>SUM(I48:I57)</f>
        <v>7000</v>
      </c>
      <c r="J47" s="115"/>
    </row>
    <row r="48" spans="1:10" ht="10.5" customHeight="1">
      <c r="A48" s="54"/>
      <c r="B48" s="55"/>
      <c r="C48" s="67" t="s">
        <v>92</v>
      </c>
      <c r="D48" s="68" t="s">
        <v>139</v>
      </c>
      <c r="E48" s="59">
        <f t="shared" si="0"/>
        <v>0</v>
      </c>
      <c r="F48" s="59">
        <v>0</v>
      </c>
      <c r="G48" s="59">
        <v>0</v>
      </c>
      <c r="H48" s="59">
        <v>0</v>
      </c>
      <c r="I48" s="59">
        <v>0</v>
      </c>
      <c r="J48" s="92"/>
    </row>
    <row r="49" spans="1:9" ht="10.5" customHeight="1">
      <c r="A49" s="54"/>
      <c r="B49" s="55"/>
      <c r="C49" s="58" t="s">
        <v>94</v>
      </c>
      <c r="D49" s="54" t="s">
        <v>140</v>
      </c>
      <c r="E49" s="59">
        <f t="shared" si="0"/>
        <v>1000</v>
      </c>
      <c r="F49" s="59">
        <v>0</v>
      </c>
      <c r="G49" s="59">
        <v>1000</v>
      </c>
      <c r="H49" s="59">
        <v>0</v>
      </c>
      <c r="I49" s="59">
        <v>0</v>
      </c>
    </row>
    <row r="50" spans="1:9" ht="10.5" customHeight="1">
      <c r="A50" s="54"/>
      <c r="B50" s="55"/>
      <c r="C50" s="58" t="s">
        <v>96</v>
      </c>
      <c r="D50" s="54" t="s">
        <v>141</v>
      </c>
      <c r="E50" s="59">
        <f t="shared" si="0"/>
        <v>55000</v>
      </c>
      <c r="F50" s="59">
        <v>30000</v>
      </c>
      <c r="G50" s="59">
        <v>10000</v>
      </c>
      <c r="H50" s="59">
        <v>10000</v>
      </c>
      <c r="I50" s="59">
        <v>5000</v>
      </c>
    </row>
    <row r="51" spans="1:9" ht="11.25" customHeight="1">
      <c r="A51" s="54"/>
      <c r="B51" s="55"/>
      <c r="C51" s="58" t="s">
        <v>98</v>
      </c>
      <c r="D51" s="54" t="s">
        <v>142</v>
      </c>
      <c r="E51" s="59">
        <f t="shared" si="0"/>
        <v>1500</v>
      </c>
      <c r="F51" s="59">
        <v>500</v>
      </c>
      <c r="G51" s="59">
        <v>500</v>
      </c>
      <c r="H51" s="59">
        <v>500</v>
      </c>
      <c r="I51" s="59">
        <v>0</v>
      </c>
    </row>
    <row r="52" spans="1:9" ht="9.75" customHeight="1">
      <c r="A52" s="54"/>
      <c r="B52" s="55"/>
      <c r="C52" s="58" t="s">
        <v>100</v>
      </c>
      <c r="D52" s="68" t="s">
        <v>143</v>
      </c>
      <c r="E52" s="59">
        <f t="shared" si="0"/>
        <v>0</v>
      </c>
      <c r="F52" s="59">
        <v>0</v>
      </c>
      <c r="G52" s="59">
        <v>0</v>
      </c>
      <c r="H52" s="59">
        <v>0</v>
      </c>
      <c r="I52" s="59">
        <v>0</v>
      </c>
    </row>
    <row r="53" spans="1:9" ht="9.75" customHeight="1">
      <c r="A53" s="54"/>
      <c r="B53" s="55"/>
      <c r="C53" s="58" t="s">
        <v>102</v>
      </c>
      <c r="D53" s="54" t="s">
        <v>144</v>
      </c>
      <c r="E53" s="59">
        <f t="shared" si="0"/>
        <v>10000</v>
      </c>
      <c r="F53" s="59">
        <v>0</v>
      </c>
      <c r="G53" s="59">
        <v>5000</v>
      </c>
      <c r="H53" s="59">
        <v>5000</v>
      </c>
      <c r="I53" s="59">
        <v>0</v>
      </c>
    </row>
    <row r="54" spans="1:9" ht="9.75" customHeight="1">
      <c r="A54" s="54"/>
      <c r="B54" s="55"/>
      <c r="C54" s="58" t="s">
        <v>104</v>
      </c>
      <c r="D54" s="54" t="s">
        <v>145</v>
      </c>
      <c r="E54" s="59">
        <f t="shared" si="0"/>
        <v>0</v>
      </c>
      <c r="F54" s="59">
        <v>0</v>
      </c>
      <c r="G54" s="59">
        <v>0</v>
      </c>
      <c r="H54" s="59">
        <v>0</v>
      </c>
      <c r="I54" s="59">
        <v>0</v>
      </c>
    </row>
    <row r="55" spans="1:9" ht="11.25" customHeight="1">
      <c r="A55" s="54"/>
      <c r="B55" s="55"/>
      <c r="C55" s="58" t="s">
        <v>106</v>
      </c>
      <c r="D55" s="68" t="s">
        <v>146</v>
      </c>
      <c r="E55" s="59">
        <f t="shared" si="0"/>
        <v>0</v>
      </c>
      <c r="F55" s="59">
        <v>0</v>
      </c>
      <c r="G55" s="59">
        <v>0</v>
      </c>
      <c r="H55" s="59">
        <v>0</v>
      </c>
      <c r="I55" s="59">
        <v>0</v>
      </c>
    </row>
    <row r="56" spans="1:9" ht="10.5" customHeight="1">
      <c r="A56" s="54"/>
      <c r="B56" s="55"/>
      <c r="C56" s="58" t="s">
        <v>108</v>
      </c>
      <c r="D56" s="54" t="s">
        <v>147</v>
      </c>
      <c r="E56" s="59">
        <f t="shared" si="0"/>
        <v>2000</v>
      </c>
      <c r="F56" s="59">
        <v>1500</v>
      </c>
      <c r="G56" s="59">
        <v>500</v>
      </c>
      <c r="H56" s="59">
        <v>0</v>
      </c>
      <c r="I56" s="59">
        <v>0</v>
      </c>
    </row>
    <row r="57" spans="1:9" ht="11.25" customHeight="1">
      <c r="A57" s="54"/>
      <c r="B57" s="55"/>
      <c r="C57" s="58">
        <v>30</v>
      </c>
      <c r="D57" s="54" t="s">
        <v>148</v>
      </c>
      <c r="E57" s="59">
        <f t="shared" si="0"/>
        <v>20000</v>
      </c>
      <c r="F57" s="59">
        <v>8000</v>
      </c>
      <c r="G57" s="59">
        <v>5000</v>
      </c>
      <c r="H57" s="59">
        <v>5000</v>
      </c>
      <c r="I57" s="59">
        <v>2000</v>
      </c>
    </row>
    <row r="58" spans="1:10" ht="12" customHeight="1">
      <c r="A58" s="54"/>
      <c r="B58" s="55" t="s">
        <v>94</v>
      </c>
      <c r="C58" s="58"/>
      <c r="D58" s="56" t="s">
        <v>149</v>
      </c>
      <c r="E58" s="57">
        <f t="shared" si="0"/>
        <v>12000</v>
      </c>
      <c r="F58" s="57">
        <v>0</v>
      </c>
      <c r="G58" s="57">
        <v>4000</v>
      </c>
      <c r="H58" s="57">
        <v>4000</v>
      </c>
      <c r="I58" s="57">
        <v>4000</v>
      </c>
      <c r="J58" s="116"/>
    </row>
    <row r="59" spans="1:10" ht="11.25" customHeight="1">
      <c r="A59" s="54"/>
      <c r="B59" s="55" t="s">
        <v>96</v>
      </c>
      <c r="C59" s="58"/>
      <c r="D59" s="56" t="s">
        <v>150</v>
      </c>
      <c r="E59" s="57">
        <f>E60+E61</f>
        <v>0</v>
      </c>
      <c r="F59" s="57">
        <f>F60+F61</f>
        <v>0</v>
      </c>
      <c r="G59" s="57">
        <f>G60+G61</f>
        <v>0</v>
      </c>
      <c r="H59" s="57">
        <f>H60+H61</f>
        <v>0</v>
      </c>
      <c r="I59" s="57">
        <f>I60+I61</f>
        <v>0</v>
      </c>
      <c r="J59" s="116"/>
    </row>
    <row r="60" spans="1:10" ht="9.75" customHeight="1">
      <c r="A60" s="54"/>
      <c r="B60" s="55"/>
      <c r="C60" s="58" t="s">
        <v>92</v>
      </c>
      <c r="D60" s="54" t="s">
        <v>151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92"/>
    </row>
    <row r="61" spans="1:10" ht="9.75" customHeight="1">
      <c r="A61" s="54"/>
      <c r="B61" s="55"/>
      <c r="C61" s="58" t="s">
        <v>94</v>
      </c>
      <c r="D61" s="54" t="s">
        <v>152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92"/>
    </row>
    <row r="62" spans="1:10" ht="9" customHeight="1">
      <c r="A62" s="54"/>
      <c r="B62" s="55" t="s">
        <v>98</v>
      </c>
      <c r="C62" s="58"/>
      <c r="D62" s="56" t="s">
        <v>153</v>
      </c>
      <c r="E62" s="57">
        <f>E63+E64+E65+E66</f>
        <v>0</v>
      </c>
      <c r="F62" s="57">
        <f>F63+F64+F65+F66</f>
        <v>0</v>
      </c>
      <c r="G62" s="57">
        <f>G63+G64+G65+G66</f>
        <v>0</v>
      </c>
      <c r="H62" s="57">
        <f>H63+H64+H65+H66</f>
        <v>0</v>
      </c>
      <c r="I62" s="57">
        <f>I63+I64+I65+I66</f>
        <v>0</v>
      </c>
      <c r="J62" s="116"/>
    </row>
    <row r="63" spans="1:9" ht="9.75" customHeight="1">
      <c r="A63" s="54"/>
      <c r="B63" s="55"/>
      <c r="C63" s="58" t="s">
        <v>92</v>
      </c>
      <c r="D63" s="54" t="s">
        <v>154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</row>
    <row r="64" spans="1:9" ht="13.5" customHeight="1">
      <c r="A64" s="54"/>
      <c r="B64" s="55"/>
      <c r="C64" s="58" t="s">
        <v>94</v>
      </c>
      <c r="D64" s="69" t="s">
        <v>155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</row>
    <row r="65" spans="1:9" ht="10.5" customHeight="1">
      <c r="A65" s="54"/>
      <c r="B65" s="55"/>
      <c r="C65" s="58" t="s">
        <v>96</v>
      </c>
      <c r="D65" s="54" t="s">
        <v>156</v>
      </c>
      <c r="E65" s="59">
        <f>SUM(F65:I65)</f>
        <v>0</v>
      </c>
      <c r="F65" s="59">
        <v>0</v>
      </c>
      <c r="G65" s="59">
        <v>0</v>
      </c>
      <c r="H65" s="59">
        <v>0</v>
      </c>
      <c r="I65" s="59">
        <v>0</v>
      </c>
    </row>
    <row r="66" spans="1:9" ht="9.75" customHeight="1">
      <c r="A66" s="54"/>
      <c r="B66" s="55"/>
      <c r="C66" s="58" t="s">
        <v>98</v>
      </c>
      <c r="D66" s="54" t="s">
        <v>157</v>
      </c>
      <c r="E66" s="59">
        <f>SUM(F66:I66)</f>
        <v>0</v>
      </c>
      <c r="F66" s="59">
        <v>0</v>
      </c>
      <c r="G66" s="59">
        <v>0</v>
      </c>
      <c r="H66" s="59">
        <v>0</v>
      </c>
      <c r="I66" s="59">
        <v>0</v>
      </c>
    </row>
    <row r="67" spans="1:9" ht="22.5" customHeight="1">
      <c r="A67" s="54"/>
      <c r="B67" s="55" t="s">
        <v>100</v>
      </c>
      <c r="C67" s="70"/>
      <c r="D67" s="71" t="s">
        <v>158</v>
      </c>
      <c r="E67" s="57">
        <f>SUM(E68:E70)</f>
        <v>0</v>
      </c>
      <c r="F67" s="57">
        <f>SUM(F68:F70)</f>
        <v>0</v>
      </c>
      <c r="G67" s="57">
        <f>SUM(G68:G70)</f>
        <v>0</v>
      </c>
      <c r="H67" s="57">
        <f>SUM(H68:H70)</f>
        <v>0</v>
      </c>
      <c r="I67" s="57">
        <f>SUM(I68:I70)</f>
        <v>0</v>
      </c>
    </row>
    <row r="68" spans="1:9" ht="15" customHeight="1">
      <c r="A68" s="54"/>
      <c r="B68" s="55"/>
      <c r="C68" s="72" t="s">
        <v>92</v>
      </c>
      <c r="D68" s="69" t="s">
        <v>159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</row>
    <row r="69" spans="1:9" ht="10.5" customHeight="1">
      <c r="A69" s="54"/>
      <c r="B69" s="55"/>
      <c r="C69" s="72" t="s">
        <v>94</v>
      </c>
      <c r="D69" s="69" t="s">
        <v>160</v>
      </c>
      <c r="E69" s="59"/>
      <c r="F69" s="59">
        <v>0</v>
      </c>
      <c r="G69" s="59">
        <v>0</v>
      </c>
      <c r="H69" s="59">
        <v>0</v>
      </c>
      <c r="I69" s="59">
        <v>0</v>
      </c>
    </row>
    <row r="70" spans="1:9" ht="9.75" customHeight="1">
      <c r="A70" s="54"/>
      <c r="B70" s="55"/>
      <c r="C70" s="72" t="s">
        <v>96</v>
      </c>
      <c r="D70" s="69" t="s">
        <v>161</v>
      </c>
      <c r="E70" s="59">
        <f>SUM(F70:I70)</f>
        <v>0</v>
      </c>
      <c r="F70" s="59">
        <v>0</v>
      </c>
      <c r="G70" s="59">
        <v>0</v>
      </c>
      <c r="H70" s="59">
        <v>0</v>
      </c>
      <c r="I70" s="59">
        <v>0</v>
      </c>
    </row>
    <row r="71" spans="1:9" ht="9.75" customHeight="1">
      <c r="A71" s="54"/>
      <c r="B71" s="55" t="s">
        <v>102</v>
      </c>
      <c r="C71" s="55"/>
      <c r="D71" s="56" t="s">
        <v>162</v>
      </c>
      <c r="E71" s="57">
        <f>E72+E73</f>
        <v>0</v>
      </c>
      <c r="F71" s="57">
        <f>F72+F73</f>
        <v>0</v>
      </c>
      <c r="G71" s="57">
        <f>G72+G73</f>
        <v>0</v>
      </c>
      <c r="H71" s="57">
        <f>H72+H73</f>
        <v>0</v>
      </c>
      <c r="I71" s="57">
        <f>I72+I73</f>
        <v>0</v>
      </c>
    </row>
    <row r="72" spans="1:9" ht="11.25" customHeight="1">
      <c r="A72" s="54"/>
      <c r="B72" s="55"/>
      <c r="C72" s="58" t="s">
        <v>92</v>
      </c>
      <c r="D72" s="54" t="s">
        <v>163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</row>
    <row r="73" spans="1:9" ht="9.75" customHeight="1">
      <c r="A73" s="54"/>
      <c r="B73" s="55"/>
      <c r="C73" s="58" t="s">
        <v>94</v>
      </c>
      <c r="D73" s="54" t="s">
        <v>164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</row>
    <row r="74" spans="1:9" ht="10.5" customHeight="1">
      <c r="A74" s="54"/>
      <c r="B74" s="55" t="s">
        <v>108</v>
      </c>
      <c r="C74" s="55"/>
      <c r="D74" s="56" t="s">
        <v>165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</row>
    <row r="75" spans="1:9" ht="12.75" customHeight="1">
      <c r="A75" s="54"/>
      <c r="B75" s="55">
        <v>10</v>
      </c>
      <c r="C75" s="58"/>
      <c r="D75" s="74" t="s">
        <v>166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</row>
    <row r="76" spans="1:9" ht="9.75" customHeight="1">
      <c r="A76" s="54"/>
      <c r="B76" s="55">
        <v>11</v>
      </c>
      <c r="C76" s="58"/>
      <c r="D76" s="56" t="s">
        <v>167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</row>
    <row r="77" spans="1:9" ht="9.75" customHeight="1">
      <c r="A77" s="54"/>
      <c r="B77" s="55">
        <v>12</v>
      </c>
      <c r="C77" s="58"/>
      <c r="D77" s="56" t="s">
        <v>168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</row>
    <row r="78" spans="1:9" ht="9.75" customHeight="1">
      <c r="A78" s="54"/>
      <c r="B78" s="55">
        <v>13</v>
      </c>
      <c r="C78" s="58"/>
      <c r="D78" s="56" t="s">
        <v>169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</row>
    <row r="79" spans="1:9" ht="11.25" customHeight="1">
      <c r="A79" s="54"/>
      <c r="B79" s="55">
        <v>14</v>
      </c>
      <c r="C79" s="58"/>
      <c r="D79" s="75" t="s">
        <v>170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8.75" customHeight="1">
      <c r="A80" s="54"/>
      <c r="B80" s="76">
        <v>25</v>
      </c>
      <c r="C80" s="54"/>
      <c r="D80" s="77" t="s">
        <v>171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</row>
    <row r="81" spans="1:9" ht="13.5" customHeight="1">
      <c r="A81" s="60"/>
      <c r="B81" s="61">
        <v>27</v>
      </c>
      <c r="C81" s="60"/>
      <c r="D81" s="78" t="s">
        <v>172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</row>
    <row r="82" spans="1:9" ht="9" customHeight="1">
      <c r="A82" s="54"/>
      <c r="B82" s="76"/>
      <c r="C82" s="54"/>
      <c r="D82" s="80" t="s">
        <v>173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</row>
    <row r="83" spans="1:9" ht="16.5" customHeight="1">
      <c r="A83" s="54"/>
      <c r="B83" s="76"/>
      <c r="C83" s="54"/>
      <c r="D83" s="81" t="s">
        <v>174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</row>
    <row r="84" spans="1:9" ht="26.25" customHeight="1">
      <c r="A84" s="54"/>
      <c r="B84" s="76"/>
      <c r="C84" s="54"/>
      <c r="D84" s="82" t="s">
        <v>175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</row>
    <row r="85" spans="1:9" ht="27.75" customHeight="1">
      <c r="A85" s="54"/>
      <c r="B85" s="76"/>
      <c r="C85" s="54"/>
      <c r="D85" s="82" t="s">
        <v>176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</row>
    <row r="86" spans="1:9" ht="21" customHeight="1">
      <c r="A86" s="54"/>
      <c r="B86" s="76"/>
      <c r="C86" s="54"/>
      <c r="D86" s="82" t="s">
        <v>177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</row>
    <row r="87" spans="1:9" ht="22.5" customHeight="1">
      <c r="A87" s="54"/>
      <c r="B87" s="76"/>
      <c r="C87" s="54"/>
      <c r="D87" s="82" t="s">
        <v>178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</row>
    <row r="88" spans="1:9" ht="19.5" customHeight="1">
      <c r="A88" s="54"/>
      <c r="B88" s="76"/>
      <c r="C88" s="54"/>
      <c r="D88" s="82" t="s">
        <v>179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</row>
    <row r="89" spans="1:9" ht="23.25" customHeight="1">
      <c r="A89" s="54"/>
      <c r="B89" s="76"/>
      <c r="C89" s="54"/>
      <c r="D89" s="82" t="s">
        <v>180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</row>
    <row r="90" spans="1:9" ht="17.25" customHeight="1">
      <c r="A90" s="66"/>
      <c r="B90" s="83"/>
      <c r="C90" s="66"/>
      <c r="D90" s="82" t="s">
        <v>181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</row>
    <row r="91" spans="1:9" ht="19.5" customHeight="1">
      <c r="A91" s="66"/>
      <c r="B91" s="83"/>
      <c r="C91" s="66"/>
      <c r="D91" s="85" t="s">
        <v>182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</row>
    <row r="92" spans="1:9" ht="15.75" customHeight="1">
      <c r="A92" s="66"/>
      <c r="B92" s="83"/>
      <c r="C92" s="66"/>
      <c r="D92" s="85" t="s">
        <v>183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</row>
    <row r="93" spans="1:9" ht="25.5" customHeight="1">
      <c r="A93" s="86"/>
      <c r="B93" s="87"/>
      <c r="C93" s="86"/>
      <c r="D93" s="88" t="s">
        <v>184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</row>
    <row r="94" spans="1:10" ht="10.5" customHeight="1">
      <c r="A94" s="54"/>
      <c r="B94" s="76">
        <v>30</v>
      </c>
      <c r="C94" s="54"/>
      <c r="D94" s="80" t="s">
        <v>77</v>
      </c>
      <c r="E94" s="57">
        <f>SUM(E95:E99)</f>
        <v>0</v>
      </c>
      <c r="F94" s="57">
        <f>SUM(F95:F99)</f>
        <v>0</v>
      </c>
      <c r="G94" s="57">
        <v>0</v>
      </c>
      <c r="H94" s="57">
        <v>0</v>
      </c>
      <c r="I94" s="57">
        <v>0</v>
      </c>
      <c r="J94" s="116"/>
    </row>
    <row r="95" spans="1:9" ht="10.5" customHeight="1">
      <c r="A95" s="60"/>
      <c r="B95" s="61"/>
      <c r="C95" s="62" t="s">
        <v>92</v>
      </c>
      <c r="D95" s="60" t="s">
        <v>185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</row>
    <row r="96" spans="1:9" ht="10.5" customHeight="1">
      <c r="A96" s="54"/>
      <c r="B96" s="76"/>
      <c r="C96" s="58" t="s">
        <v>96</v>
      </c>
      <c r="D96" s="68" t="s">
        <v>186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</row>
    <row r="97" spans="1:9" ht="11.25" customHeight="1">
      <c r="A97" s="54"/>
      <c r="B97" s="54"/>
      <c r="C97" s="58" t="s">
        <v>98</v>
      </c>
      <c r="D97" s="68" t="s">
        <v>187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</row>
    <row r="98" spans="1:9" ht="10.5" customHeight="1">
      <c r="A98" s="54"/>
      <c r="B98" s="54"/>
      <c r="C98" s="58" t="s">
        <v>108</v>
      </c>
      <c r="D98" s="68" t="s">
        <v>188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</row>
    <row r="99" spans="1:10" ht="9" customHeight="1">
      <c r="A99" s="54"/>
      <c r="B99" s="54"/>
      <c r="C99" s="54">
        <v>30</v>
      </c>
      <c r="D99" s="68" t="s">
        <v>189</v>
      </c>
      <c r="E99" s="59">
        <f>SUM(F99:I99)</f>
        <v>0</v>
      </c>
      <c r="F99" s="59">
        <v>0</v>
      </c>
      <c r="G99" s="59">
        <v>0</v>
      </c>
      <c r="H99" s="59">
        <v>0</v>
      </c>
      <c r="I99" s="59">
        <v>0</v>
      </c>
      <c r="J99" s="92"/>
    </row>
    <row r="100" spans="1:9" ht="10.5" customHeight="1">
      <c r="A100" s="56">
        <v>70</v>
      </c>
      <c r="B100" s="54"/>
      <c r="C100" s="54"/>
      <c r="D100" s="80" t="s">
        <v>190</v>
      </c>
      <c r="E100" s="57">
        <f>SUM(E101)</f>
        <v>0</v>
      </c>
      <c r="F100" s="57">
        <v>0</v>
      </c>
      <c r="G100" s="57">
        <f>SUM(G101)</f>
        <v>0</v>
      </c>
      <c r="H100" s="57">
        <f>SUM(H101)</f>
        <v>0</v>
      </c>
      <c r="I100" s="57">
        <v>0</v>
      </c>
    </row>
    <row r="101" spans="1:9" ht="10.5" customHeight="1">
      <c r="A101" s="56">
        <v>71</v>
      </c>
      <c r="B101" s="54"/>
      <c r="C101" s="54"/>
      <c r="D101" s="56" t="s">
        <v>191</v>
      </c>
      <c r="E101" s="57">
        <f>SUM(E102)</f>
        <v>0</v>
      </c>
      <c r="F101" s="57">
        <f>SUM(F102)</f>
        <v>0</v>
      </c>
      <c r="G101" s="57">
        <f>SUM(G102)</f>
        <v>0</v>
      </c>
      <c r="H101" s="57">
        <f>SUM(H102)</f>
        <v>0</v>
      </c>
      <c r="I101" s="57">
        <f>SUM(I102)</f>
        <v>0</v>
      </c>
    </row>
    <row r="102" spans="1:9" ht="10.5" customHeight="1">
      <c r="A102" s="54"/>
      <c r="B102" s="55" t="s">
        <v>92</v>
      </c>
      <c r="C102" s="58"/>
      <c r="D102" s="80" t="s">
        <v>192</v>
      </c>
      <c r="E102" s="57">
        <v>0</v>
      </c>
      <c r="F102" s="57">
        <v>0</v>
      </c>
      <c r="G102" s="57">
        <f>SUM(G103:G106)</f>
        <v>0</v>
      </c>
      <c r="H102" s="57">
        <f>SUM(H103:H106)</f>
        <v>0</v>
      </c>
      <c r="I102" s="57">
        <f>SUM(I103:I106)</f>
        <v>0</v>
      </c>
    </row>
    <row r="103" spans="1:9" ht="12" customHeight="1">
      <c r="A103" s="54"/>
      <c r="B103" s="54"/>
      <c r="C103" s="58" t="s">
        <v>92</v>
      </c>
      <c r="D103" s="68" t="s">
        <v>193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</row>
    <row r="104" spans="1:9" ht="9.75" customHeight="1">
      <c r="A104" s="54"/>
      <c r="B104" s="54"/>
      <c r="C104" s="58" t="s">
        <v>94</v>
      </c>
      <c r="D104" s="68" t="s">
        <v>194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</row>
    <row r="105" spans="1:9" ht="12" customHeight="1">
      <c r="A105" s="54"/>
      <c r="B105" s="54"/>
      <c r="C105" s="58" t="s">
        <v>96</v>
      </c>
      <c r="D105" s="68" t="s">
        <v>195</v>
      </c>
      <c r="E105" s="59">
        <f>SUM(F105:I105)</f>
        <v>0</v>
      </c>
      <c r="F105" s="59">
        <v>0</v>
      </c>
      <c r="G105" s="59">
        <v>0</v>
      </c>
      <c r="H105" s="59">
        <v>0</v>
      </c>
      <c r="I105" s="59">
        <v>0</v>
      </c>
    </row>
    <row r="106" spans="1:9" ht="10.5" customHeight="1">
      <c r="A106" s="54"/>
      <c r="B106" s="54"/>
      <c r="C106" s="58" t="s">
        <v>196</v>
      </c>
      <c r="D106" s="68" t="s">
        <v>197</v>
      </c>
      <c r="E106" s="59">
        <f>SUM(F106:I106)</f>
        <v>0</v>
      </c>
      <c r="F106" s="59">
        <v>0</v>
      </c>
      <c r="G106" s="59">
        <v>0</v>
      </c>
      <c r="H106" s="59">
        <v>0</v>
      </c>
      <c r="I106" s="59">
        <v>0</v>
      </c>
    </row>
    <row r="108" spans="4:10" s="6" customFormat="1" ht="12.75">
      <c r="D108" s="117" t="s">
        <v>198</v>
      </c>
      <c r="G108" s="6" t="s">
        <v>217</v>
      </c>
      <c r="J108" s="115"/>
    </row>
    <row r="109" spans="4:10" s="118" customFormat="1" ht="12.75">
      <c r="D109" s="117" t="s">
        <v>218</v>
      </c>
      <c r="E109" s="23"/>
      <c r="F109" s="23"/>
      <c r="G109" s="6" t="s">
        <v>201</v>
      </c>
      <c r="H109" s="23"/>
      <c r="J109" s="119"/>
    </row>
  </sheetData>
  <sheetProtection selectLockedCells="1" selectUnlockedCells="1"/>
  <mergeCells count="4">
    <mergeCell ref="A2:E2"/>
    <mergeCell ref="G2:I2"/>
    <mergeCell ref="A7:H7"/>
    <mergeCell ref="A8:I8"/>
  </mergeCells>
  <printOptions/>
  <pageMargins left="0.7479166666666667" right="0.22013888888888888" top="0.3402777777777778" bottom="0.5" header="0.5118055555555555" footer="0.22013888888888888"/>
  <pageSetup horizontalDpi="300" verticalDpi="300" orientation="portrait" paperSize="9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7">
      <selection activeCell="K27" sqref="K27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3.8515625" style="0" customWidth="1"/>
    <col min="4" max="4" width="30.28125" style="0" customWidth="1"/>
    <col min="5" max="5" width="10.8515625" style="0" customWidth="1"/>
    <col min="7" max="7" width="10.140625" style="0" customWidth="1"/>
    <col min="8" max="8" width="10.28125" style="0" customWidth="1"/>
    <col min="9" max="9" width="10.140625" style="0" customWidth="1"/>
    <col min="10" max="10" width="16.140625" style="98" customWidth="1"/>
  </cols>
  <sheetData>
    <row r="1" spans="1:10" s="100" customFormat="1" ht="15">
      <c r="A1" s="99" t="s">
        <v>0</v>
      </c>
      <c r="B1" s="99"/>
      <c r="C1" s="99"/>
      <c r="D1" s="99"/>
      <c r="F1" s="101"/>
      <c r="G1" s="102"/>
      <c r="H1" s="5" t="s">
        <v>1</v>
      </c>
      <c r="J1" s="98"/>
    </row>
    <row r="2" spans="1:10" s="100" customFormat="1" ht="15" customHeight="1">
      <c r="A2" s="135" t="s">
        <v>2</v>
      </c>
      <c r="B2" s="135"/>
      <c r="C2" s="135"/>
      <c r="D2" s="135"/>
      <c r="E2" s="135"/>
      <c r="F2" s="102"/>
      <c r="G2" s="136" t="s">
        <v>3</v>
      </c>
      <c r="H2" s="136"/>
      <c r="I2" s="136"/>
      <c r="J2" s="98"/>
    </row>
    <row r="3" spans="1:10" s="100" customFormat="1" ht="14.25">
      <c r="A3" s="103" t="s">
        <v>4</v>
      </c>
      <c r="E3" s="104" t="s">
        <v>222</v>
      </c>
      <c r="F3" s="102"/>
      <c r="G3" s="102"/>
      <c r="H3" s="102"/>
      <c r="I3" s="102"/>
      <c r="J3" s="98"/>
    </row>
    <row r="4" spans="5:10" s="100" customFormat="1" ht="15">
      <c r="E4" s="105" t="s">
        <v>202</v>
      </c>
      <c r="G4" s="102"/>
      <c r="H4" s="102"/>
      <c r="I4" s="102"/>
      <c r="J4" s="98"/>
    </row>
    <row r="5" spans="1:10" s="100" customFormat="1" ht="15">
      <c r="A5" s="16"/>
      <c r="B5" s="105"/>
      <c r="C5" s="105"/>
      <c r="D5" s="104"/>
      <c r="E5" s="106"/>
      <c r="F5" s="102"/>
      <c r="J5" s="98"/>
    </row>
    <row r="6" spans="1:11" s="100" customFormat="1" ht="15">
      <c r="A6" s="16"/>
      <c r="B6" s="105"/>
      <c r="C6" s="105"/>
      <c r="D6" s="104"/>
      <c r="E6" s="106"/>
      <c r="F6" s="102"/>
      <c r="I6" s="130" t="s">
        <v>7</v>
      </c>
      <c r="J6" s="131"/>
      <c r="K6" s="131"/>
    </row>
    <row r="7" spans="1:10" s="100" customFormat="1" ht="12.75">
      <c r="A7" s="138" t="s">
        <v>203</v>
      </c>
      <c r="B7" s="138"/>
      <c r="C7" s="138"/>
      <c r="D7" s="138"/>
      <c r="E7" s="138"/>
      <c r="F7" s="138"/>
      <c r="G7" s="138"/>
      <c r="H7" s="138"/>
      <c r="J7" s="98"/>
    </row>
    <row r="8" spans="1:10" s="100" customFormat="1" ht="12.75">
      <c r="A8" s="138" t="s">
        <v>225</v>
      </c>
      <c r="B8" s="138"/>
      <c r="C8" s="138"/>
      <c r="D8" s="138"/>
      <c r="E8" s="138"/>
      <c r="F8" s="138"/>
      <c r="G8" s="138"/>
      <c r="H8" s="138"/>
      <c r="I8" s="138"/>
      <c r="J8" s="98"/>
    </row>
    <row r="9" spans="1:10" s="100" customFormat="1" ht="12.75">
      <c r="A9" s="107"/>
      <c r="B9" s="107"/>
      <c r="C9" s="107"/>
      <c r="D9" s="107"/>
      <c r="E9" s="107"/>
      <c r="F9" s="107"/>
      <c r="G9" s="107"/>
      <c r="H9" s="107"/>
      <c r="I9" s="107"/>
      <c r="J9" s="98"/>
    </row>
    <row r="10" spans="1:10" ht="45" customHeight="1">
      <c r="A10" s="109" t="s">
        <v>206</v>
      </c>
      <c r="B10" s="109" t="s">
        <v>207</v>
      </c>
      <c r="C10" s="109" t="s">
        <v>208</v>
      </c>
      <c r="D10" s="109" t="s">
        <v>14</v>
      </c>
      <c r="E10" s="110" t="s">
        <v>209</v>
      </c>
      <c r="F10" s="110" t="s">
        <v>210</v>
      </c>
      <c r="G10" s="110" t="s">
        <v>211</v>
      </c>
      <c r="H10" s="110" t="s">
        <v>212</v>
      </c>
      <c r="I10" s="110" t="s">
        <v>213</v>
      </c>
      <c r="J10"/>
    </row>
    <row r="11" spans="1:10" ht="10.5" customHeight="1">
      <c r="A11" s="54"/>
      <c r="B11" s="112">
        <v>0</v>
      </c>
      <c r="C11" s="112">
        <v>1</v>
      </c>
      <c r="D11" s="112">
        <v>2</v>
      </c>
      <c r="E11" s="113">
        <v>3</v>
      </c>
      <c r="F11" s="113">
        <v>4</v>
      </c>
      <c r="G11" s="113">
        <v>5</v>
      </c>
      <c r="H11" s="113">
        <v>6</v>
      </c>
      <c r="I11" s="114">
        <v>7</v>
      </c>
      <c r="J11"/>
    </row>
    <row r="12" spans="1:9" ht="9.75" customHeight="1">
      <c r="A12" s="54"/>
      <c r="B12" s="54"/>
      <c r="C12" s="55"/>
      <c r="D12" s="56" t="s">
        <v>214</v>
      </c>
      <c r="E12" s="57">
        <f>E13+E45</f>
        <v>22002</v>
      </c>
      <c r="F12" s="57">
        <f>F13+F105</f>
        <v>7011</v>
      </c>
      <c r="G12" s="57">
        <f>G13+G105</f>
        <v>7011</v>
      </c>
      <c r="H12" s="57">
        <f>H13+H105</f>
        <v>7011</v>
      </c>
      <c r="I12" s="57">
        <f>I13+I105</f>
        <v>969</v>
      </c>
    </row>
    <row r="13" spans="1:9" ht="9" customHeight="1">
      <c r="A13" s="54"/>
      <c r="B13" s="55" t="s">
        <v>90</v>
      </c>
      <c r="C13" s="55"/>
      <c r="D13" s="56" t="s">
        <v>215</v>
      </c>
      <c r="E13" s="57">
        <f>E14+E46</f>
        <v>22002</v>
      </c>
      <c r="F13" s="57">
        <f>F14+F46</f>
        <v>7011</v>
      </c>
      <c r="G13" s="57">
        <f>G14+G46</f>
        <v>7011</v>
      </c>
      <c r="H13" s="57">
        <f>H14+H46</f>
        <v>7011</v>
      </c>
      <c r="I13" s="57">
        <f>I14+I46</f>
        <v>969</v>
      </c>
    </row>
    <row r="14" spans="1:9" ht="9" customHeight="1">
      <c r="A14" s="56">
        <v>10</v>
      </c>
      <c r="B14" s="55"/>
      <c r="C14" s="55"/>
      <c r="D14" s="56" t="s">
        <v>216</v>
      </c>
      <c r="E14" s="57">
        <f>E15+E33+E38</f>
        <v>22002</v>
      </c>
      <c r="F14" s="57">
        <f>F15+F33+F38</f>
        <v>7011</v>
      </c>
      <c r="G14" s="57">
        <f>G15+G33+G38</f>
        <v>7011</v>
      </c>
      <c r="H14" s="57">
        <f>H15+H33+H38</f>
        <v>7011</v>
      </c>
      <c r="I14" s="57">
        <f>I15+I33+I38</f>
        <v>969</v>
      </c>
    </row>
    <row r="15" spans="1:9" ht="9" customHeight="1">
      <c r="A15" s="54"/>
      <c r="B15" s="55" t="s">
        <v>90</v>
      </c>
      <c r="C15" s="55"/>
      <c r="D15" s="56" t="s">
        <v>91</v>
      </c>
      <c r="E15" s="57">
        <f>E16+E17+E18+E19+E20+E21+E22+E23+E24+E25+E26+E27+E28+E29+E30+E31+E32</f>
        <v>15983</v>
      </c>
      <c r="F15" s="57">
        <f>F16+F17+F18+F19+F20+F21+F22+F23+F24+F25+F26+F27+F28+F29+F30+F31+F32</f>
        <v>5070</v>
      </c>
      <c r="G15" s="57">
        <f>G16+G17+G18+G19+G20+G21+G22+G23+G24+G25+G26+G27+G28+G29+G30+G31+G32</f>
        <v>5070</v>
      </c>
      <c r="H15" s="57">
        <f>H16+H17+H18+H19+H20+H21+H22+H23+H24+H25+H26+H27+H28+H29+H30+H31+H32</f>
        <v>5070</v>
      </c>
      <c r="I15" s="57">
        <f>I16+I17+I18+I19+I20+I21+I22+I23+I24+I25+I26+I27+I28+I29+I30+I31+I32</f>
        <v>773</v>
      </c>
    </row>
    <row r="16" spans="1:9" ht="11.25" customHeight="1">
      <c r="A16" s="54"/>
      <c r="B16" s="55"/>
      <c r="C16" s="58" t="s">
        <v>92</v>
      </c>
      <c r="D16" s="54" t="s">
        <v>93</v>
      </c>
      <c r="E16" s="59">
        <f aca="true" t="shared" si="0" ref="E16:E32">SUM(F16:I16)</f>
        <v>13447</v>
      </c>
      <c r="F16" s="59">
        <v>4278</v>
      </c>
      <c r="G16" s="59">
        <v>4278</v>
      </c>
      <c r="H16" s="59">
        <v>4278</v>
      </c>
      <c r="I16" s="59">
        <v>613</v>
      </c>
    </row>
    <row r="17" spans="1:9" ht="11.25" customHeight="1">
      <c r="A17" s="54"/>
      <c r="B17" s="55"/>
      <c r="C17" s="58" t="s">
        <v>94</v>
      </c>
      <c r="D17" s="54" t="s">
        <v>95</v>
      </c>
      <c r="E17" s="59">
        <f t="shared" si="0"/>
        <v>0</v>
      </c>
      <c r="F17" s="59">
        <f aca="true" t="shared" si="1" ref="F17:I19">SUM(G17:J17)</f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</row>
    <row r="18" spans="1:9" ht="11.25" customHeight="1">
      <c r="A18" s="54"/>
      <c r="B18" s="55"/>
      <c r="C18" s="58" t="s">
        <v>96</v>
      </c>
      <c r="D18" s="54" t="s">
        <v>97</v>
      </c>
      <c r="E18" s="59">
        <f t="shared" si="0"/>
        <v>0</v>
      </c>
      <c r="F18" s="59">
        <f t="shared" si="1"/>
        <v>0</v>
      </c>
      <c r="G18" s="59">
        <f t="shared" si="1"/>
        <v>0</v>
      </c>
      <c r="H18" s="59">
        <f t="shared" si="1"/>
        <v>0</v>
      </c>
      <c r="I18" s="59">
        <f t="shared" si="1"/>
        <v>0</v>
      </c>
    </row>
    <row r="19" spans="1:9" ht="10.5" customHeight="1">
      <c r="A19" s="54"/>
      <c r="B19" s="55"/>
      <c r="C19" s="58" t="s">
        <v>98</v>
      </c>
      <c r="D19" s="54" t="s">
        <v>99</v>
      </c>
      <c r="E19" s="59">
        <f t="shared" si="0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</row>
    <row r="20" spans="1:9" ht="9.75" customHeight="1">
      <c r="A20" s="54"/>
      <c r="B20" s="55"/>
      <c r="C20" s="58" t="s">
        <v>100</v>
      </c>
      <c r="D20" s="54" t="s">
        <v>101</v>
      </c>
      <c r="E20" s="59">
        <f t="shared" si="0"/>
        <v>2536</v>
      </c>
      <c r="F20" s="59">
        <v>792</v>
      </c>
      <c r="G20" s="59">
        <v>792</v>
      </c>
      <c r="H20" s="59">
        <v>792</v>
      </c>
      <c r="I20" s="59">
        <v>160</v>
      </c>
    </row>
    <row r="21" spans="1:9" ht="10.5" customHeight="1">
      <c r="A21" s="54"/>
      <c r="B21" s="55"/>
      <c r="C21" s="58" t="s">
        <v>102</v>
      </c>
      <c r="D21" s="54" t="s">
        <v>103</v>
      </c>
      <c r="E21" s="59">
        <f t="shared" si="0"/>
        <v>0</v>
      </c>
      <c r="F21" s="59">
        <f aca="true" t="shared" si="2" ref="F21:F32">SUM(G21:J21)</f>
        <v>0</v>
      </c>
      <c r="G21" s="59">
        <f aca="true" t="shared" si="3" ref="G21:G32">SUM(H21:K21)</f>
        <v>0</v>
      </c>
      <c r="H21" s="59">
        <f aca="true" t="shared" si="4" ref="H21:H32">SUM(I21:L21)</f>
        <v>0</v>
      </c>
      <c r="I21" s="59">
        <f aca="true" t="shared" si="5" ref="I21:I32">SUM(J21:M21)</f>
        <v>0</v>
      </c>
    </row>
    <row r="22" spans="1:9" ht="11.25" customHeight="1">
      <c r="A22" s="54"/>
      <c r="B22" s="55"/>
      <c r="C22" s="58" t="s">
        <v>104</v>
      </c>
      <c r="D22" s="54" t="s">
        <v>105</v>
      </c>
      <c r="E22" s="59">
        <f t="shared" si="0"/>
        <v>0</v>
      </c>
      <c r="F22" s="59">
        <f t="shared" si="2"/>
        <v>0</v>
      </c>
      <c r="G22" s="59">
        <f t="shared" si="3"/>
        <v>0</v>
      </c>
      <c r="H22" s="59">
        <f t="shared" si="4"/>
        <v>0</v>
      </c>
      <c r="I22" s="59">
        <f t="shared" si="5"/>
        <v>0</v>
      </c>
    </row>
    <row r="23" spans="1:9" ht="11.25" customHeight="1">
      <c r="A23" s="54"/>
      <c r="B23" s="55"/>
      <c r="C23" s="58" t="s">
        <v>106</v>
      </c>
      <c r="D23" s="54" t="s">
        <v>107</v>
      </c>
      <c r="E23" s="59">
        <f t="shared" si="0"/>
        <v>0</v>
      </c>
      <c r="F23" s="59">
        <f t="shared" si="2"/>
        <v>0</v>
      </c>
      <c r="G23" s="59">
        <f t="shared" si="3"/>
        <v>0</v>
      </c>
      <c r="H23" s="59">
        <f t="shared" si="4"/>
        <v>0</v>
      </c>
      <c r="I23" s="59">
        <f t="shared" si="5"/>
        <v>0</v>
      </c>
    </row>
    <row r="24" spans="1:9" ht="11.25" customHeight="1">
      <c r="A24" s="54"/>
      <c r="B24" s="55"/>
      <c r="C24" s="58" t="s">
        <v>108</v>
      </c>
      <c r="D24" s="54" t="s">
        <v>109</v>
      </c>
      <c r="E24" s="59">
        <f t="shared" si="0"/>
        <v>0</v>
      </c>
      <c r="F24" s="59">
        <f t="shared" si="2"/>
        <v>0</v>
      </c>
      <c r="G24" s="59">
        <f t="shared" si="3"/>
        <v>0</v>
      </c>
      <c r="H24" s="59">
        <f t="shared" si="4"/>
        <v>0</v>
      </c>
      <c r="I24" s="59">
        <f t="shared" si="5"/>
        <v>0</v>
      </c>
    </row>
    <row r="25" spans="1:9" ht="10.5" customHeight="1">
      <c r="A25" s="54"/>
      <c r="B25" s="55"/>
      <c r="C25" s="58" t="s">
        <v>110</v>
      </c>
      <c r="D25" s="54" t="s">
        <v>111</v>
      </c>
      <c r="E25" s="59">
        <f t="shared" si="0"/>
        <v>0</v>
      </c>
      <c r="F25" s="59">
        <f t="shared" si="2"/>
        <v>0</v>
      </c>
      <c r="G25" s="59">
        <f t="shared" si="3"/>
        <v>0</v>
      </c>
      <c r="H25" s="59">
        <f t="shared" si="4"/>
        <v>0</v>
      </c>
      <c r="I25" s="59">
        <f t="shared" si="5"/>
        <v>0</v>
      </c>
    </row>
    <row r="26" spans="1:9" ht="9.75" customHeight="1">
      <c r="A26" s="54"/>
      <c r="B26" s="55"/>
      <c r="C26" s="58" t="s">
        <v>112</v>
      </c>
      <c r="D26" s="54" t="s">
        <v>113</v>
      </c>
      <c r="E26" s="59">
        <f t="shared" si="0"/>
        <v>0</v>
      </c>
      <c r="F26" s="59">
        <f t="shared" si="2"/>
        <v>0</v>
      </c>
      <c r="G26" s="59">
        <f t="shared" si="3"/>
        <v>0</v>
      </c>
      <c r="H26" s="59">
        <f t="shared" si="4"/>
        <v>0</v>
      </c>
      <c r="I26" s="59">
        <f t="shared" si="5"/>
        <v>0</v>
      </c>
    </row>
    <row r="27" spans="1:9" ht="12" customHeight="1">
      <c r="A27" s="54"/>
      <c r="B27" s="55"/>
      <c r="C27" s="58" t="s">
        <v>114</v>
      </c>
      <c r="D27" s="54" t="s">
        <v>115</v>
      </c>
      <c r="E27" s="59">
        <f t="shared" si="0"/>
        <v>0</v>
      </c>
      <c r="F27" s="59">
        <f t="shared" si="2"/>
        <v>0</v>
      </c>
      <c r="G27" s="59">
        <f t="shared" si="3"/>
        <v>0</v>
      </c>
      <c r="H27" s="59">
        <f t="shared" si="4"/>
        <v>0</v>
      </c>
      <c r="I27" s="59">
        <f t="shared" si="5"/>
        <v>0</v>
      </c>
    </row>
    <row r="28" spans="1:9" ht="10.5" customHeight="1">
      <c r="A28" s="54"/>
      <c r="B28" s="55"/>
      <c r="C28" s="58" t="s">
        <v>116</v>
      </c>
      <c r="D28" s="54" t="s">
        <v>117</v>
      </c>
      <c r="E28" s="59">
        <f t="shared" si="0"/>
        <v>0</v>
      </c>
      <c r="F28" s="59">
        <f t="shared" si="2"/>
        <v>0</v>
      </c>
      <c r="G28" s="59">
        <f t="shared" si="3"/>
        <v>0</v>
      </c>
      <c r="H28" s="59">
        <f t="shared" si="4"/>
        <v>0</v>
      </c>
      <c r="I28" s="59">
        <f t="shared" si="5"/>
        <v>0</v>
      </c>
    </row>
    <row r="29" spans="1:9" ht="10.5" customHeight="1">
      <c r="A29" s="54"/>
      <c r="B29" s="55"/>
      <c r="C29" s="58" t="s">
        <v>118</v>
      </c>
      <c r="D29" s="54" t="s">
        <v>119</v>
      </c>
      <c r="E29" s="59">
        <f t="shared" si="0"/>
        <v>0</v>
      </c>
      <c r="F29" s="59">
        <f t="shared" si="2"/>
        <v>0</v>
      </c>
      <c r="G29" s="59">
        <f t="shared" si="3"/>
        <v>0</v>
      </c>
      <c r="H29" s="59">
        <f t="shared" si="4"/>
        <v>0</v>
      </c>
      <c r="I29" s="59">
        <f t="shared" si="5"/>
        <v>0</v>
      </c>
    </row>
    <row r="30" spans="1:9" ht="12" customHeight="1">
      <c r="A30" s="54"/>
      <c r="B30" s="55"/>
      <c r="C30" s="58" t="s">
        <v>120</v>
      </c>
      <c r="D30" s="54" t="s">
        <v>121</v>
      </c>
      <c r="E30" s="59">
        <f t="shared" si="0"/>
        <v>0</v>
      </c>
      <c r="F30" s="59">
        <f t="shared" si="2"/>
        <v>0</v>
      </c>
      <c r="G30" s="59">
        <f t="shared" si="3"/>
        <v>0</v>
      </c>
      <c r="H30" s="59">
        <f t="shared" si="4"/>
        <v>0</v>
      </c>
      <c r="I30" s="59">
        <f t="shared" si="5"/>
        <v>0</v>
      </c>
    </row>
    <row r="31" spans="1:9" ht="11.25" customHeight="1">
      <c r="A31" s="54"/>
      <c r="B31" s="55"/>
      <c r="C31" s="58" t="s">
        <v>122</v>
      </c>
      <c r="D31" s="54" t="s">
        <v>123</v>
      </c>
      <c r="E31" s="59">
        <f t="shared" si="0"/>
        <v>0</v>
      </c>
      <c r="F31" s="59">
        <f t="shared" si="2"/>
        <v>0</v>
      </c>
      <c r="G31" s="59">
        <f t="shared" si="3"/>
        <v>0</v>
      </c>
      <c r="H31" s="59">
        <f t="shared" si="4"/>
        <v>0</v>
      </c>
      <c r="I31" s="59">
        <f t="shared" si="5"/>
        <v>0</v>
      </c>
    </row>
    <row r="32" spans="1:9" ht="12" customHeight="1">
      <c r="A32" s="54"/>
      <c r="B32" s="55"/>
      <c r="C32" s="58">
        <v>30</v>
      </c>
      <c r="D32" s="54" t="s">
        <v>124</v>
      </c>
      <c r="E32" s="59">
        <f t="shared" si="0"/>
        <v>0</v>
      </c>
      <c r="F32" s="59">
        <f t="shared" si="2"/>
        <v>0</v>
      </c>
      <c r="G32" s="59">
        <f t="shared" si="3"/>
        <v>0</v>
      </c>
      <c r="H32" s="59">
        <f t="shared" si="4"/>
        <v>0</v>
      </c>
      <c r="I32" s="59">
        <f t="shared" si="5"/>
        <v>0</v>
      </c>
    </row>
    <row r="33" spans="1:9" ht="10.5" customHeight="1">
      <c r="A33" s="56">
        <v>10</v>
      </c>
      <c r="B33" s="55" t="s">
        <v>94</v>
      </c>
      <c r="C33" s="55"/>
      <c r="D33" s="56" t="s">
        <v>125</v>
      </c>
      <c r="E33" s="57">
        <f>E34+E35+E36+E37</f>
        <v>1620</v>
      </c>
      <c r="F33" s="57">
        <f>F34+F35+F36+F37</f>
        <v>540</v>
      </c>
      <c r="G33" s="57">
        <f>G34+G35+G36+G37</f>
        <v>540</v>
      </c>
      <c r="H33" s="57">
        <f>H34+H35+H36+H37</f>
        <v>540</v>
      </c>
      <c r="I33" s="57">
        <f>I34+I35+I36+I37</f>
        <v>0</v>
      </c>
    </row>
    <row r="34" spans="1:9" ht="11.25" customHeight="1">
      <c r="A34" s="54"/>
      <c r="B34" s="55"/>
      <c r="C34" s="58" t="s">
        <v>92</v>
      </c>
      <c r="D34" s="54" t="s">
        <v>126</v>
      </c>
      <c r="E34" s="59">
        <f>SUM(F34:I34)</f>
        <v>1620</v>
      </c>
      <c r="F34" s="59">
        <v>540</v>
      </c>
      <c r="G34" s="59">
        <v>540</v>
      </c>
      <c r="H34" s="59">
        <v>540</v>
      </c>
      <c r="I34" s="59">
        <v>0</v>
      </c>
    </row>
    <row r="35" spans="1:9" ht="11.25" customHeight="1">
      <c r="A35" s="54"/>
      <c r="B35" s="55"/>
      <c r="C35" s="58" t="s">
        <v>94</v>
      </c>
      <c r="D35" s="54" t="s">
        <v>127</v>
      </c>
      <c r="E35" s="59">
        <f>SUM(F35:I35)</f>
        <v>0</v>
      </c>
      <c r="F35" s="59">
        <f>SUM(G35:J35)</f>
        <v>0</v>
      </c>
      <c r="G35" s="59">
        <f>SUM(H35:K35)</f>
        <v>0</v>
      </c>
      <c r="H35" s="59">
        <f>SUM(I35:L35)</f>
        <v>0</v>
      </c>
      <c r="I35" s="59">
        <f>SUM(J35:M35)</f>
        <v>0</v>
      </c>
    </row>
    <row r="36" spans="1:9" ht="11.25" customHeight="1">
      <c r="A36" s="60"/>
      <c r="B36" s="61"/>
      <c r="C36" s="62" t="s">
        <v>96</v>
      </c>
      <c r="D36" s="60" t="s">
        <v>128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</row>
    <row r="37" spans="1:9" ht="11.25" customHeight="1">
      <c r="A37" s="60"/>
      <c r="B37" s="61"/>
      <c r="C37" s="62">
        <v>30</v>
      </c>
      <c r="D37" s="60" t="s">
        <v>129</v>
      </c>
      <c r="E37" s="63">
        <f>SUM(F37:I37)</f>
        <v>0</v>
      </c>
      <c r="F37" s="63">
        <v>0</v>
      </c>
      <c r="G37" s="63">
        <v>0</v>
      </c>
      <c r="H37" s="63">
        <v>0</v>
      </c>
      <c r="I37" s="63">
        <v>0</v>
      </c>
    </row>
    <row r="38" spans="1:9" ht="10.5" customHeight="1">
      <c r="A38" s="56">
        <v>10</v>
      </c>
      <c r="B38" s="55" t="s">
        <v>96</v>
      </c>
      <c r="C38" s="58"/>
      <c r="D38" s="56" t="s">
        <v>130</v>
      </c>
      <c r="E38" s="57">
        <f>E39+E40+E41+E42+E43+E44+E45</f>
        <v>4399</v>
      </c>
      <c r="F38" s="57">
        <f>F39+F40+F41+F42+F43+F44+F45</f>
        <v>1401</v>
      </c>
      <c r="G38" s="57">
        <f>G39+G40+G41+G42+G43+G44+G45</f>
        <v>1401</v>
      </c>
      <c r="H38" s="57">
        <f>H39+H40+H41+H42+H43+H44+H45</f>
        <v>1401</v>
      </c>
      <c r="I38" s="57">
        <f>I39+I40+I41+I42+I43+I44+I45</f>
        <v>196</v>
      </c>
    </row>
    <row r="39" spans="1:9" ht="11.25" customHeight="1">
      <c r="A39" s="54"/>
      <c r="B39" s="55"/>
      <c r="C39" s="58" t="s">
        <v>92</v>
      </c>
      <c r="D39" s="54" t="s">
        <v>131</v>
      </c>
      <c r="E39" s="59">
        <f aca="true" t="shared" si="6" ref="E39:E45">SUM(F39:I39)</f>
        <v>3323</v>
      </c>
      <c r="F39" s="59">
        <v>1056</v>
      </c>
      <c r="G39" s="59">
        <v>1056</v>
      </c>
      <c r="H39" s="59">
        <v>1056</v>
      </c>
      <c r="I39" s="59">
        <v>155</v>
      </c>
    </row>
    <row r="40" spans="1:9" ht="10.5" customHeight="1">
      <c r="A40" s="54"/>
      <c r="B40" s="55"/>
      <c r="C40" s="58" t="s">
        <v>94</v>
      </c>
      <c r="D40" s="54" t="s">
        <v>132</v>
      </c>
      <c r="E40" s="59">
        <f t="shared" si="6"/>
        <v>74</v>
      </c>
      <c r="F40" s="59">
        <v>24</v>
      </c>
      <c r="G40" s="59">
        <v>24</v>
      </c>
      <c r="H40" s="59">
        <v>24</v>
      </c>
      <c r="I40" s="59">
        <v>2</v>
      </c>
    </row>
    <row r="41" spans="1:9" ht="11.25" customHeight="1">
      <c r="A41" s="54"/>
      <c r="B41" s="55"/>
      <c r="C41" s="58" t="s">
        <v>96</v>
      </c>
      <c r="D41" s="54" t="s">
        <v>133</v>
      </c>
      <c r="E41" s="59">
        <f t="shared" si="6"/>
        <v>827</v>
      </c>
      <c r="F41" s="59">
        <v>264</v>
      </c>
      <c r="G41" s="59">
        <v>264</v>
      </c>
      <c r="H41" s="59">
        <v>264</v>
      </c>
      <c r="I41" s="59">
        <v>35</v>
      </c>
    </row>
    <row r="42" spans="1:9" ht="23.25" customHeight="1">
      <c r="A42" s="58"/>
      <c r="B42" s="55"/>
      <c r="C42" s="58" t="s">
        <v>98</v>
      </c>
      <c r="D42" s="64" t="s">
        <v>134</v>
      </c>
      <c r="E42" s="59">
        <f t="shared" si="6"/>
        <v>46</v>
      </c>
      <c r="F42" s="59">
        <v>15</v>
      </c>
      <c r="G42" s="59">
        <v>15</v>
      </c>
      <c r="H42" s="59">
        <v>15</v>
      </c>
      <c r="I42" s="59">
        <v>1</v>
      </c>
    </row>
    <row r="43" spans="1:9" ht="11.25" customHeight="1">
      <c r="A43" s="54"/>
      <c r="B43" s="55"/>
      <c r="C43" s="58" t="s">
        <v>100</v>
      </c>
      <c r="D43" s="54" t="s">
        <v>135</v>
      </c>
      <c r="E43" s="59">
        <f t="shared" si="6"/>
        <v>0</v>
      </c>
      <c r="F43" s="59">
        <v>0</v>
      </c>
      <c r="G43" s="59">
        <v>0</v>
      </c>
      <c r="H43" s="59">
        <v>0</v>
      </c>
      <c r="I43" s="59">
        <v>0</v>
      </c>
    </row>
    <row r="44" spans="1:9" ht="11.25" customHeight="1">
      <c r="A44" s="54"/>
      <c r="B44" s="55"/>
      <c r="C44" s="58" t="s">
        <v>102</v>
      </c>
      <c r="D44" s="54" t="s">
        <v>136</v>
      </c>
      <c r="E44" s="59">
        <f t="shared" si="6"/>
        <v>129</v>
      </c>
      <c r="F44" s="59">
        <v>42</v>
      </c>
      <c r="G44" s="59">
        <v>42</v>
      </c>
      <c r="H44" s="59">
        <v>42</v>
      </c>
      <c r="I44" s="59">
        <v>3</v>
      </c>
    </row>
    <row r="45" spans="1:9" ht="10.5" customHeight="1">
      <c r="A45" s="54"/>
      <c r="B45" s="55"/>
      <c r="C45" s="58" t="s">
        <v>104</v>
      </c>
      <c r="D45" s="66" t="s">
        <v>137</v>
      </c>
      <c r="E45" s="59">
        <f t="shared" si="6"/>
        <v>0</v>
      </c>
      <c r="F45" s="59">
        <v>0</v>
      </c>
      <c r="G45" s="59">
        <v>0</v>
      </c>
      <c r="H45" s="59">
        <v>0</v>
      </c>
      <c r="I45" s="59">
        <v>0</v>
      </c>
    </row>
    <row r="46" spans="1:10" ht="10.5" customHeight="1">
      <c r="A46" s="56">
        <v>20</v>
      </c>
      <c r="B46" s="55"/>
      <c r="C46" s="58"/>
      <c r="D46" s="56" t="s">
        <v>138</v>
      </c>
      <c r="E46" s="57">
        <f aca="true" t="shared" si="7" ref="E46:I47">E47+E58+E59+E62+E67+E71+E74+E75+E76+E77+E78+E79+E80+E82+E94+E81</f>
        <v>0</v>
      </c>
      <c r="F46" s="57">
        <f t="shared" si="7"/>
        <v>0</v>
      </c>
      <c r="G46" s="57">
        <f t="shared" si="7"/>
        <v>0</v>
      </c>
      <c r="H46" s="57">
        <f t="shared" si="7"/>
        <v>0</v>
      </c>
      <c r="I46" s="57">
        <f t="shared" si="7"/>
        <v>0</v>
      </c>
      <c r="J46" s="115"/>
    </row>
    <row r="47" spans="1:10" ht="10.5" customHeight="1">
      <c r="A47" s="54"/>
      <c r="B47" s="55" t="s">
        <v>92</v>
      </c>
      <c r="C47" s="58"/>
      <c r="D47" s="56" t="s">
        <v>86</v>
      </c>
      <c r="E47" s="57">
        <f t="shared" si="7"/>
        <v>0</v>
      </c>
      <c r="F47" s="57">
        <f t="shared" si="7"/>
        <v>0</v>
      </c>
      <c r="G47" s="57">
        <f t="shared" si="7"/>
        <v>0</v>
      </c>
      <c r="H47" s="57">
        <f t="shared" si="7"/>
        <v>0</v>
      </c>
      <c r="I47" s="57">
        <f t="shared" si="7"/>
        <v>0</v>
      </c>
      <c r="J47" s="115"/>
    </row>
    <row r="48" spans="1:10" ht="10.5" customHeight="1">
      <c r="A48" s="54"/>
      <c r="B48" s="55"/>
      <c r="C48" s="67" t="s">
        <v>92</v>
      </c>
      <c r="D48" s="68" t="s">
        <v>139</v>
      </c>
      <c r="E48" s="59">
        <f aca="true" t="shared" si="8" ref="E48:E58">SUM(F48:I48)</f>
        <v>0</v>
      </c>
      <c r="F48" s="59">
        <f aca="true" t="shared" si="9" ref="F48:F58">SUM(G48:J48)</f>
        <v>0</v>
      </c>
      <c r="G48" s="59">
        <f aca="true" t="shared" si="10" ref="G48:G58">SUM(H48:K48)</f>
        <v>0</v>
      </c>
      <c r="H48" s="59">
        <f aca="true" t="shared" si="11" ref="H48:H58">SUM(I48:L48)</f>
        <v>0</v>
      </c>
      <c r="I48" s="59">
        <f aca="true" t="shared" si="12" ref="I48:I58">SUM(J48:M48)</f>
        <v>0</v>
      </c>
      <c r="J48" s="59"/>
    </row>
    <row r="49" spans="1:9" ht="10.5" customHeight="1">
      <c r="A49" s="54"/>
      <c r="B49" s="55"/>
      <c r="C49" s="58" t="s">
        <v>94</v>
      </c>
      <c r="D49" s="54" t="s">
        <v>140</v>
      </c>
      <c r="E49" s="59">
        <f t="shared" si="8"/>
        <v>0</v>
      </c>
      <c r="F49" s="59">
        <f t="shared" si="9"/>
        <v>0</v>
      </c>
      <c r="G49" s="59">
        <f t="shared" si="10"/>
        <v>0</v>
      </c>
      <c r="H49" s="59">
        <f t="shared" si="11"/>
        <v>0</v>
      </c>
      <c r="I49" s="59">
        <f t="shared" si="12"/>
        <v>0</v>
      </c>
    </row>
    <row r="50" spans="1:9" ht="10.5" customHeight="1">
      <c r="A50" s="54"/>
      <c r="B50" s="55"/>
      <c r="C50" s="58" t="s">
        <v>96</v>
      </c>
      <c r="D50" s="54" t="s">
        <v>141</v>
      </c>
      <c r="E50" s="59">
        <f t="shared" si="8"/>
        <v>0</v>
      </c>
      <c r="F50" s="59">
        <f t="shared" si="9"/>
        <v>0</v>
      </c>
      <c r="G50" s="59">
        <f t="shared" si="10"/>
        <v>0</v>
      </c>
      <c r="H50" s="59">
        <f t="shared" si="11"/>
        <v>0</v>
      </c>
      <c r="I50" s="59">
        <f t="shared" si="12"/>
        <v>0</v>
      </c>
    </row>
    <row r="51" spans="1:9" ht="11.25" customHeight="1">
      <c r="A51" s="54"/>
      <c r="B51" s="55"/>
      <c r="C51" s="58" t="s">
        <v>98</v>
      </c>
      <c r="D51" s="54" t="s">
        <v>142</v>
      </c>
      <c r="E51" s="59">
        <f t="shared" si="8"/>
        <v>0</v>
      </c>
      <c r="F51" s="59">
        <f t="shared" si="9"/>
        <v>0</v>
      </c>
      <c r="G51" s="59">
        <f t="shared" si="10"/>
        <v>0</v>
      </c>
      <c r="H51" s="59">
        <f t="shared" si="11"/>
        <v>0</v>
      </c>
      <c r="I51" s="59">
        <f t="shared" si="12"/>
        <v>0</v>
      </c>
    </row>
    <row r="52" spans="1:9" ht="9.75" customHeight="1">
      <c r="A52" s="54"/>
      <c r="B52" s="55"/>
      <c r="C52" s="58" t="s">
        <v>100</v>
      </c>
      <c r="D52" s="68" t="s">
        <v>143</v>
      </c>
      <c r="E52" s="59">
        <f t="shared" si="8"/>
        <v>0</v>
      </c>
      <c r="F52" s="59">
        <f t="shared" si="9"/>
        <v>0</v>
      </c>
      <c r="G52" s="59">
        <f t="shared" si="10"/>
        <v>0</v>
      </c>
      <c r="H52" s="59">
        <f t="shared" si="11"/>
        <v>0</v>
      </c>
      <c r="I52" s="59">
        <f t="shared" si="12"/>
        <v>0</v>
      </c>
    </row>
    <row r="53" spans="1:9" ht="9.75" customHeight="1">
      <c r="A53" s="54"/>
      <c r="B53" s="55"/>
      <c r="C53" s="58" t="s">
        <v>102</v>
      </c>
      <c r="D53" s="54" t="s">
        <v>144</v>
      </c>
      <c r="E53" s="59">
        <f t="shared" si="8"/>
        <v>0</v>
      </c>
      <c r="F53" s="59">
        <f t="shared" si="9"/>
        <v>0</v>
      </c>
      <c r="G53" s="59">
        <f t="shared" si="10"/>
        <v>0</v>
      </c>
      <c r="H53" s="59">
        <f t="shared" si="11"/>
        <v>0</v>
      </c>
      <c r="I53" s="59">
        <f t="shared" si="12"/>
        <v>0</v>
      </c>
    </row>
    <row r="54" spans="1:9" ht="9.75" customHeight="1">
      <c r="A54" s="54"/>
      <c r="B54" s="55"/>
      <c r="C54" s="58" t="s">
        <v>104</v>
      </c>
      <c r="D54" s="54" t="s">
        <v>145</v>
      </c>
      <c r="E54" s="59">
        <f t="shared" si="8"/>
        <v>0</v>
      </c>
      <c r="F54" s="59">
        <f t="shared" si="9"/>
        <v>0</v>
      </c>
      <c r="G54" s="59">
        <f t="shared" si="10"/>
        <v>0</v>
      </c>
      <c r="H54" s="59">
        <f t="shared" si="11"/>
        <v>0</v>
      </c>
      <c r="I54" s="59">
        <f t="shared" si="12"/>
        <v>0</v>
      </c>
    </row>
    <row r="55" spans="1:9" ht="11.25" customHeight="1">
      <c r="A55" s="54"/>
      <c r="B55" s="55"/>
      <c r="C55" s="58" t="s">
        <v>106</v>
      </c>
      <c r="D55" s="68" t="s">
        <v>146</v>
      </c>
      <c r="E55" s="59">
        <f t="shared" si="8"/>
        <v>0</v>
      </c>
      <c r="F55" s="59">
        <f t="shared" si="9"/>
        <v>0</v>
      </c>
      <c r="G55" s="59">
        <f t="shared" si="10"/>
        <v>0</v>
      </c>
      <c r="H55" s="59">
        <f t="shared" si="11"/>
        <v>0</v>
      </c>
      <c r="I55" s="59">
        <f t="shared" si="12"/>
        <v>0</v>
      </c>
    </row>
    <row r="56" spans="1:9" ht="10.5" customHeight="1">
      <c r="A56" s="54"/>
      <c r="B56" s="55"/>
      <c r="C56" s="58" t="s">
        <v>108</v>
      </c>
      <c r="D56" s="54" t="s">
        <v>147</v>
      </c>
      <c r="E56" s="59">
        <f t="shared" si="8"/>
        <v>0</v>
      </c>
      <c r="F56" s="59">
        <f t="shared" si="9"/>
        <v>0</v>
      </c>
      <c r="G56" s="59">
        <f t="shared" si="10"/>
        <v>0</v>
      </c>
      <c r="H56" s="59">
        <f t="shared" si="11"/>
        <v>0</v>
      </c>
      <c r="I56" s="59">
        <f t="shared" si="12"/>
        <v>0</v>
      </c>
    </row>
    <row r="57" spans="1:14" ht="11.25" customHeight="1">
      <c r="A57" s="54"/>
      <c r="B57" s="55"/>
      <c r="C57" s="58">
        <v>30</v>
      </c>
      <c r="D57" s="54" t="s">
        <v>148</v>
      </c>
      <c r="E57" s="59">
        <f t="shared" si="8"/>
        <v>0</v>
      </c>
      <c r="F57" s="59">
        <f t="shared" si="9"/>
        <v>0</v>
      </c>
      <c r="G57" s="59">
        <f t="shared" si="10"/>
        <v>0</v>
      </c>
      <c r="H57" s="59">
        <f t="shared" si="11"/>
        <v>0</v>
      </c>
      <c r="I57" s="59">
        <f t="shared" si="12"/>
        <v>0</v>
      </c>
      <c r="N57">
        <v>0</v>
      </c>
    </row>
    <row r="58" spans="1:10" ht="12" customHeight="1">
      <c r="A58" s="54"/>
      <c r="B58" s="55" t="s">
        <v>94</v>
      </c>
      <c r="C58" s="58"/>
      <c r="D58" s="56" t="s">
        <v>149</v>
      </c>
      <c r="E58" s="57">
        <f t="shared" si="8"/>
        <v>0</v>
      </c>
      <c r="F58" s="57">
        <f t="shared" si="9"/>
        <v>0</v>
      </c>
      <c r="G58" s="57">
        <f t="shared" si="10"/>
        <v>0</v>
      </c>
      <c r="H58" s="57">
        <f t="shared" si="11"/>
        <v>0</v>
      </c>
      <c r="I58" s="57">
        <f t="shared" si="12"/>
        <v>0</v>
      </c>
      <c r="J58" s="57"/>
    </row>
    <row r="59" spans="1:10" ht="11.25" customHeight="1">
      <c r="A59" s="54"/>
      <c r="B59" s="55" t="s">
        <v>96</v>
      </c>
      <c r="C59" s="58"/>
      <c r="D59" s="56" t="s">
        <v>150</v>
      </c>
      <c r="E59" s="57">
        <f>E60+E61</f>
        <v>0</v>
      </c>
      <c r="F59" s="57">
        <f>F60+F61</f>
        <v>0</v>
      </c>
      <c r="G59" s="57">
        <f>G60+G61</f>
        <v>0</v>
      </c>
      <c r="H59" s="57">
        <f>H60+H61</f>
        <v>0</v>
      </c>
      <c r="I59" s="57">
        <f>I60+I61</f>
        <v>0</v>
      </c>
      <c r="J59" s="57"/>
    </row>
    <row r="60" spans="1:10" ht="9.75" customHeight="1">
      <c r="A60" s="54"/>
      <c r="B60" s="55"/>
      <c r="C60" s="58" t="s">
        <v>92</v>
      </c>
      <c r="D60" s="54" t="s">
        <v>151</v>
      </c>
      <c r="E60" s="59">
        <f aca="true" t="shared" si="13" ref="E60:I61">SUM(F60:I60)</f>
        <v>0</v>
      </c>
      <c r="F60" s="59">
        <f t="shared" si="13"/>
        <v>0</v>
      </c>
      <c r="G60" s="59">
        <f t="shared" si="13"/>
        <v>0</v>
      </c>
      <c r="H60" s="59">
        <f t="shared" si="13"/>
        <v>0</v>
      </c>
      <c r="I60" s="59">
        <f t="shared" si="13"/>
        <v>0</v>
      </c>
      <c r="J60" s="59"/>
    </row>
    <row r="61" spans="1:10" ht="9.75" customHeight="1">
      <c r="A61" s="54"/>
      <c r="B61" s="55"/>
      <c r="C61" s="58" t="s">
        <v>94</v>
      </c>
      <c r="D61" s="54" t="s">
        <v>152</v>
      </c>
      <c r="E61" s="59">
        <f t="shared" si="13"/>
        <v>0</v>
      </c>
      <c r="F61" s="59">
        <f t="shared" si="13"/>
        <v>0</v>
      </c>
      <c r="G61" s="59">
        <f t="shared" si="13"/>
        <v>0</v>
      </c>
      <c r="H61" s="59">
        <f t="shared" si="13"/>
        <v>0</v>
      </c>
      <c r="I61" s="59">
        <f t="shared" si="13"/>
        <v>0</v>
      </c>
      <c r="J61" s="59"/>
    </row>
    <row r="62" spans="1:10" ht="9" customHeight="1">
      <c r="A62" s="54"/>
      <c r="B62" s="55" t="s">
        <v>98</v>
      </c>
      <c r="C62" s="58"/>
      <c r="D62" s="56" t="s">
        <v>153</v>
      </c>
      <c r="E62" s="57">
        <f>E63+E64+E65+E66</f>
        <v>0</v>
      </c>
      <c r="F62" s="57">
        <f>F63+F64+F65+F66</f>
        <v>0</v>
      </c>
      <c r="G62" s="57">
        <f>G63+G64+G65+G66</f>
        <v>0</v>
      </c>
      <c r="H62" s="57">
        <f>H63+H64+H65+H66</f>
        <v>0</v>
      </c>
      <c r="I62" s="57">
        <f>I63+I64+I65+I66</f>
        <v>0</v>
      </c>
      <c r="J62" s="57"/>
    </row>
    <row r="63" spans="1:9" ht="9.75" customHeight="1">
      <c r="A63" s="54"/>
      <c r="B63" s="55"/>
      <c r="C63" s="58" t="s">
        <v>92</v>
      </c>
      <c r="D63" s="54" t="s">
        <v>154</v>
      </c>
      <c r="E63" s="59">
        <f aca="true" t="shared" si="14" ref="E63:I66">SUM(F63:I63)</f>
        <v>0</v>
      </c>
      <c r="F63" s="59">
        <f t="shared" si="14"/>
        <v>0</v>
      </c>
      <c r="G63" s="59">
        <f t="shared" si="14"/>
        <v>0</v>
      </c>
      <c r="H63" s="59">
        <f t="shared" si="14"/>
        <v>0</v>
      </c>
      <c r="I63" s="59">
        <f t="shared" si="14"/>
        <v>0</v>
      </c>
    </row>
    <row r="64" spans="1:9" ht="13.5" customHeight="1">
      <c r="A64" s="54"/>
      <c r="B64" s="55"/>
      <c r="C64" s="58" t="s">
        <v>94</v>
      </c>
      <c r="D64" s="69" t="s">
        <v>155</v>
      </c>
      <c r="E64" s="59">
        <f t="shared" si="14"/>
        <v>0</v>
      </c>
      <c r="F64" s="59">
        <f t="shared" si="14"/>
        <v>0</v>
      </c>
      <c r="G64" s="59">
        <f t="shared" si="14"/>
        <v>0</v>
      </c>
      <c r="H64" s="59">
        <f t="shared" si="14"/>
        <v>0</v>
      </c>
      <c r="I64" s="59">
        <f t="shared" si="14"/>
        <v>0</v>
      </c>
    </row>
    <row r="65" spans="1:9" ht="10.5" customHeight="1">
      <c r="A65" s="54"/>
      <c r="B65" s="55"/>
      <c r="C65" s="58" t="s">
        <v>96</v>
      </c>
      <c r="D65" s="54" t="s">
        <v>156</v>
      </c>
      <c r="E65" s="59">
        <f t="shared" si="14"/>
        <v>0</v>
      </c>
      <c r="F65" s="59">
        <f t="shared" si="14"/>
        <v>0</v>
      </c>
      <c r="G65" s="59">
        <f t="shared" si="14"/>
        <v>0</v>
      </c>
      <c r="H65" s="59">
        <f t="shared" si="14"/>
        <v>0</v>
      </c>
      <c r="I65" s="59">
        <f t="shared" si="14"/>
        <v>0</v>
      </c>
    </row>
    <row r="66" spans="1:9" ht="9.75" customHeight="1">
      <c r="A66" s="54"/>
      <c r="B66" s="55"/>
      <c r="C66" s="58" t="s">
        <v>98</v>
      </c>
      <c r="D66" s="54" t="s">
        <v>157</v>
      </c>
      <c r="E66" s="59">
        <f t="shared" si="14"/>
        <v>0</v>
      </c>
      <c r="F66" s="59">
        <f t="shared" si="14"/>
        <v>0</v>
      </c>
      <c r="G66" s="59">
        <f t="shared" si="14"/>
        <v>0</v>
      </c>
      <c r="H66" s="59">
        <f t="shared" si="14"/>
        <v>0</v>
      </c>
      <c r="I66" s="59">
        <f t="shared" si="14"/>
        <v>0</v>
      </c>
    </row>
    <row r="67" spans="1:9" ht="22.5" customHeight="1">
      <c r="A67" s="54"/>
      <c r="B67" s="55" t="s">
        <v>100</v>
      </c>
      <c r="C67" s="70"/>
      <c r="D67" s="71" t="s">
        <v>158</v>
      </c>
      <c r="E67" s="57">
        <f>SUM(E68:E70)</f>
        <v>0</v>
      </c>
      <c r="F67" s="57">
        <f>SUM(F68:F70)</f>
        <v>0</v>
      </c>
      <c r="G67" s="57">
        <f>SUM(G68:G70)</f>
        <v>0</v>
      </c>
      <c r="H67" s="57">
        <f>SUM(H68:H70)</f>
        <v>0</v>
      </c>
      <c r="I67" s="57">
        <f>SUM(I68:I70)</f>
        <v>0</v>
      </c>
    </row>
    <row r="68" spans="1:9" ht="15" customHeight="1">
      <c r="A68" s="54"/>
      <c r="B68" s="55"/>
      <c r="C68" s="72" t="s">
        <v>92</v>
      </c>
      <c r="D68" s="69" t="s">
        <v>159</v>
      </c>
      <c r="E68" s="59">
        <f aca="true" t="shared" si="15" ref="E68:I69">SUM(F68:I68)</f>
        <v>0</v>
      </c>
      <c r="F68" s="59">
        <f t="shared" si="15"/>
        <v>0</v>
      </c>
      <c r="G68" s="59">
        <f t="shared" si="15"/>
        <v>0</v>
      </c>
      <c r="H68" s="59">
        <f t="shared" si="15"/>
        <v>0</v>
      </c>
      <c r="I68" s="59">
        <f t="shared" si="15"/>
        <v>0</v>
      </c>
    </row>
    <row r="69" spans="1:9" ht="10.5" customHeight="1">
      <c r="A69" s="54"/>
      <c r="B69" s="55"/>
      <c r="C69" s="72" t="s">
        <v>94</v>
      </c>
      <c r="D69" s="69" t="s">
        <v>160</v>
      </c>
      <c r="E69" s="59">
        <f t="shared" si="15"/>
        <v>0</v>
      </c>
      <c r="F69" s="59">
        <f t="shared" si="15"/>
        <v>0</v>
      </c>
      <c r="G69" s="59">
        <f t="shared" si="15"/>
        <v>0</v>
      </c>
      <c r="H69" s="59">
        <f t="shared" si="15"/>
        <v>0</v>
      </c>
      <c r="I69" s="59">
        <f t="shared" si="15"/>
        <v>0</v>
      </c>
    </row>
    <row r="70" spans="1:9" ht="9.75" customHeight="1">
      <c r="A70" s="54"/>
      <c r="B70" s="55"/>
      <c r="C70" s="72" t="s">
        <v>96</v>
      </c>
      <c r="D70" s="69" t="s">
        <v>161</v>
      </c>
      <c r="E70" s="59">
        <f>SUM(F70:I70)</f>
        <v>0</v>
      </c>
      <c r="F70" s="59">
        <v>0</v>
      </c>
      <c r="G70" s="59"/>
      <c r="H70" s="59"/>
      <c r="I70" s="59"/>
    </row>
    <row r="71" spans="1:9" ht="9.75" customHeight="1">
      <c r="A71" s="54"/>
      <c r="B71" s="55" t="s">
        <v>102</v>
      </c>
      <c r="C71" s="55"/>
      <c r="D71" s="56" t="s">
        <v>162</v>
      </c>
      <c r="E71" s="57">
        <f>E72+E73</f>
        <v>0</v>
      </c>
      <c r="F71" s="57">
        <f>F72+F73</f>
        <v>0</v>
      </c>
      <c r="G71" s="57">
        <f>G72+G73</f>
        <v>0</v>
      </c>
      <c r="H71" s="57">
        <f>H72+H73</f>
        <v>0</v>
      </c>
      <c r="I71" s="57">
        <f>I72+I73</f>
        <v>0</v>
      </c>
    </row>
    <row r="72" spans="1:9" ht="11.25" customHeight="1">
      <c r="A72" s="54"/>
      <c r="B72" s="55"/>
      <c r="C72" s="58" t="s">
        <v>92</v>
      </c>
      <c r="D72" s="54" t="s">
        <v>163</v>
      </c>
      <c r="E72" s="59">
        <f aca="true" t="shared" si="16" ref="E72:E93">SUM(F72:I72)</f>
        <v>0</v>
      </c>
      <c r="F72" s="59">
        <f aca="true" t="shared" si="17" ref="F72:F93">SUM(G72:J72)</f>
        <v>0</v>
      </c>
      <c r="G72" s="59">
        <f aca="true" t="shared" si="18" ref="G72:G93">SUM(H72:K72)</f>
        <v>0</v>
      </c>
      <c r="H72" s="59">
        <f aca="true" t="shared" si="19" ref="H72:H93">SUM(I72:L72)</f>
        <v>0</v>
      </c>
      <c r="I72" s="59">
        <f aca="true" t="shared" si="20" ref="I72:I93">SUM(J72:M72)</f>
        <v>0</v>
      </c>
    </row>
    <row r="73" spans="1:9" ht="9.75" customHeight="1">
      <c r="A73" s="54"/>
      <c r="B73" s="55"/>
      <c r="C73" s="58" t="s">
        <v>94</v>
      </c>
      <c r="D73" s="54" t="s">
        <v>164</v>
      </c>
      <c r="E73" s="59">
        <f t="shared" si="16"/>
        <v>0</v>
      </c>
      <c r="F73" s="59">
        <f t="shared" si="17"/>
        <v>0</v>
      </c>
      <c r="G73" s="59">
        <f t="shared" si="18"/>
        <v>0</v>
      </c>
      <c r="H73" s="59">
        <f t="shared" si="19"/>
        <v>0</v>
      </c>
      <c r="I73" s="59">
        <f t="shared" si="20"/>
        <v>0</v>
      </c>
    </row>
    <row r="74" spans="1:9" ht="10.5" customHeight="1">
      <c r="A74" s="54"/>
      <c r="B74" s="55" t="s">
        <v>108</v>
      </c>
      <c r="C74" s="55"/>
      <c r="D74" s="56" t="s">
        <v>165</v>
      </c>
      <c r="E74" s="57">
        <f t="shared" si="16"/>
        <v>0</v>
      </c>
      <c r="F74" s="57">
        <f t="shared" si="17"/>
        <v>0</v>
      </c>
      <c r="G74" s="57">
        <f t="shared" si="18"/>
        <v>0</v>
      </c>
      <c r="H74" s="57">
        <f t="shared" si="19"/>
        <v>0</v>
      </c>
      <c r="I74" s="57">
        <f t="shared" si="20"/>
        <v>0</v>
      </c>
    </row>
    <row r="75" spans="1:9" ht="12.75" customHeight="1">
      <c r="A75" s="54"/>
      <c r="B75" s="55">
        <v>10</v>
      </c>
      <c r="C75" s="58"/>
      <c r="D75" s="74" t="s">
        <v>166</v>
      </c>
      <c r="E75" s="57">
        <f t="shared" si="16"/>
        <v>0</v>
      </c>
      <c r="F75" s="57">
        <f t="shared" si="17"/>
        <v>0</v>
      </c>
      <c r="G75" s="57">
        <f t="shared" si="18"/>
        <v>0</v>
      </c>
      <c r="H75" s="57">
        <f t="shared" si="19"/>
        <v>0</v>
      </c>
      <c r="I75" s="57">
        <f t="shared" si="20"/>
        <v>0</v>
      </c>
    </row>
    <row r="76" spans="1:9" ht="9.75" customHeight="1">
      <c r="A76" s="54"/>
      <c r="B76" s="55">
        <v>11</v>
      </c>
      <c r="C76" s="58"/>
      <c r="D76" s="56" t="s">
        <v>167</v>
      </c>
      <c r="E76" s="57">
        <f t="shared" si="16"/>
        <v>0</v>
      </c>
      <c r="F76" s="57">
        <f t="shared" si="17"/>
        <v>0</v>
      </c>
      <c r="G76" s="57">
        <f t="shared" si="18"/>
        <v>0</v>
      </c>
      <c r="H76" s="57">
        <f t="shared" si="19"/>
        <v>0</v>
      </c>
      <c r="I76" s="57">
        <f t="shared" si="20"/>
        <v>0</v>
      </c>
    </row>
    <row r="77" spans="1:9" ht="9.75" customHeight="1">
      <c r="A77" s="54"/>
      <c r="B77" s="55">
        <v>12</v>
      </c>
      <c r="C77" s="58"/>
      <c r="D77" s="56" t="s">
        <v>168</v>
      </c>
      <c r="E77" s="57">
        <f t="shared" si="16"/>
        <v>0</v>
      </c>
      <c r="F77" s="57">
        <f t="shared" si="17"/>
        <v>0</v>
      </c>
      <c r="G77" s="57">
        <f t="shared" si="18"/>
        <v>0</v>
      </c>
      <c r="H77" s="57">
        <f t="shared" si="19"/>
        <v>0</v>
      </c>
      <c r="I77" s="57">
        <f t="shared" si="20"/>
        <v>0</v>
      </c>
    </row>
    <row r="78" spans="1:9" ht="9.75" customHeight="1">
      <c r="A78" s="54"/>
      <c r="B78" s="55">
        <v>13</v>
      </c>
      <c r="C78" s="58"/>
      <c r="D78" s="56" t="s">
        <v>169</v>
      </c>
      <c r="E78" s="57">
        <f t="shared" si="16"/>
        <v>0</v>
      </c>
      <c r="F78" s="57">
        <f t="shared" si="17"/>
        <v>0</v>
      </c>
      <c r="G78" s="57">
        <f t="shared" si="18"/>
        <v>0</v>
      </c>
      <c r="H78" s="57">
        <f t="shared" si="19"/>
        <v>0</v>
      </c>
      <c r="I78" s="57">
        <f t="shared" si="20"/>
        <v>0</v>
      </c>
    </row>
    <row r="79" spans="1:9" ht="11.25" customHeight="1">
      <c r="A79" s="54"/>
      <c r="B79" s="55">
        <v>14</v>
      </c>
      <c r="C79" s="58"/>
      <c r="D79" s="75" t="s">
        <v>170</v>
      </c>
      <c r="E79" s="57">
        <f t="shared" si="16"/>
        <v>0</v>
      </c>
      <c r="F79" s="57">
        <f t="shared" si="17"/>
        <v>0</v>
      </c>
      <c r="G79" s="57">
        <f t="shared" si="18"/>
        <v>0</v>
      </c>
      <c r="H79" s="57">
        <f t="shared" si="19"/>
        <v>0</v>
      </c>
      <c r="I79" s="57">
        <f t="shared" si="20"/>
        <v>0</v>
      </c>
    </row>
    <row r="80" spans="1:9" ht="18.75" customHeight="1">
      <c r="A80" s="54"/>
      <c r="B80" s="76">
        <v>25</v>
      </c>
      <c r="C80" s="54"/>
      <c r="D80" s="77" t="s">
        <v>171</v>
      </c>
      <c r="E80" s="57">
        <f t="shared" si="16"/>
        <v>0</v>
      </c>
      <c r="F80" s="57">
        <f t="shared" si="17"/>
        <v>0</v>
      </c>
      <c r="G80" s="57">
        <f t="shared" si="18"/>
        <v>0</v>
      </c>
      <c r="H80" s="57">
        <f t="shared" si="19"/>
        <v>0</v>
      </c>
      <c r="I80" s="57">
        <f t="shared" si="20"/>
        <v>0</v>
      </c>
    </row>
    <row r="81" spans="1:9" ht="13.5" customHeight="1">
      <c r="A81" s="60"/>
      <c r="B81" s="61">
        <v>27</v>
      </c>
      <c r="C81" s="60"/>
      <c r="D81" s="78" t="s">
        <v>172</v>
      </c>
      <c r="E81" s="79">
        <f t="shared" si="16"/>
        <v>0</v>
      </c>
      <c r="F81" s="79">
        <f t="shared" si="17"/>
        <v>0</v>
      </c>
      <c r="G81" s="79">
        <f t="shared" si="18"/>
        <v>0</v>
      </c>
      <c r="H81" s="79">
        <f t="shared" si="19"/>
        <v>0</v>
      </c>
      <c r="I81" s="79">
        <f t="shared" si="20"/>
        <v>0</v>
      </c>
    </row>
    <row r="82" spans="1:9" ht="9" customHeight="1">
      <c r="A82" s="54"/>
      <c r="B82" s="76"/>
      <c r="C82" s="54"/>
      <c r="D82" s="80" t="s">
        <v>173</v>
      </c>
      <c r="E82" s="57">
        <f t="shared" si="16"/>
        <v>0</v>
      </c>
      <c r="F82" s="57">
        <f t="shared" si="17"/>
        <v>0</v>
      </c>
      <c r="G82" s="57">
        <f t="shared" si="18"/>
        <v>0</v>
      </c>
      <c r="H82" s="57">
        <f t="shared" si="19"/>
        <v>0</v>
      </c>
      <c r="I82" s="57">
        <f t="shared" si="20"/>
        <v>0</v>
      </c>
    </row>
    <row r="83" spans="1:9" ht="16.5" customHeight="1">
      <c r="A83" s="54"/>
      <c r="B83" s="76"/>
      <c r="C83" s="54"/>
      <c r="D83" s="81" t="s">
        <v>174</v>
      </c>
      <c r="E83" s="59">
        <f t="shared" si="16"/>
        <v>0</v>
      </c>
      <c r="F83" s="59">
        <f t="shared" si="17"/>
        <v>0</v>
      </c>
      <c r="G83" s="59">
        <f t="shared" si="18"/>
        <v>0</v>
      </c>
      <c r="H83" s="59">
        <f t="shared" si="19"/>
        <v>0</v>
      </c>
      <c r="I83" s="59">
        <f t="shared" si="20"/>
        <v>0</v>
      </c>
    </row>
    <row r="84" spans="1:9" ht="26.25" customHeight="1">
      <c r="A84" s="54"/>
      <c r="B84" s="76"/>
      <c r="C84" s="54"/>
      <c r="D84" s="82" t="s">
        <v>175</v>
      </c>
      <c r="E84" s="59">
        <f t="shared" si="16"/>
        <v>0</v>
      </c>
      <c r="F84" s="59">
        <f t="shared" si="17"/>
        <v>0</v>
      </c>
      <c r="G84" s="59">
        <f t="shared" si="18"/>
        <v>0</v>
      </c>
      <c r="H84" s="59">
        <f t="shared" si="19"/>
        <v>0</v>
      </c>
      <c r="I84" s="59">
        <f t="shared" si="20"/>
        <v>0</v>
      </c>
    </row>
    <row r="85" spans="1:9" ht="27.75" customHeight="1">
      <c r="A85" s="54"/>
      <c r="B85" s="76"/>
      <c r="C85" s="54"/>
      <c r="D85" s="82" t="s">
        <v>176</v>
      </c>
      <c r="E85" s="59">
        <f t="shared" si="16"/>
        <v>0</v>
      </c>
      <c r="F85" s="59">
        <f t="shared" si="17"/>
        <v>0</v>
      </c>
      <c r="G85" s="59">
        <f t="shared" si="18"/>
        <v>0</v>
      </c>
      <c r="H85" s="59">
        <f t="shared" si="19"/>
        <v>0</v>
      </c>
      <c r="I85" s="59">
        <f t="shared" si="20"/>
        <v>0</v>
      </c>
    </row>
    <row r="86" spans="1:9" ht="21" customHeight="1">
      <c r="A86" s="54"/>
      <c r="B86" s="76"/>
      <c r="C86" s="54"/>
      <c r="D86" s="82" t="s">
        <v>177</v>
      </c>
      <c r="E86" s="59">
        <f t="shared" si="16"/>
        <v>0</v>
      </c>
      <c r="F86" s="59">
        <f t="shared" si="17"/>
        <v>0</v>
      </c>
      <c r="G86" s="59">
        <f t="shared" si="18"/>
        <v>0</v>
      </c>
      <c r="H86" s="59">
        <f t="shared" si="19"/>
        <v>0</v>
      </c>
      <c r="I86" s="59">
        <f t="shared" si="20"/>
        <v>0</v>
      </c>
    </row>
    <row r="87" spans="1:9" ht="22.5" customHeight="1">
      <c r="A87" s="54"/>
      <c r="B87" s="76"/>
      <c r="C87" s="54"/>
      <c r="D87" s="82" t="s">
        <v>178</v>
      </c>
      <c r="E87" s="59">
        <f t="shared" si="16"/>
        <v>0</v>
      </c>
      <c r="F87" s="59">
        <f t="shared" si="17"/>
        <v>0</v>
      </c>
      <c r="G87" s="59">
        <f t="shared" si="18"/>
        <v>0</v>
      </c>
      <c r="H87" s="59">
        <f t="shared" si="19"/>
        <v>0</v>
      </c>
      <c r="I87" s="59">
        <f t="shared" si="20"/>
        <v>0</v>
      </c>
    </row>
    <row r="88" spans="1:9" ht="19.5" customHeight="1">
      <c r="A88" s="54"/>
      <c r="B88" s="76"/>
      <c r="C88" s="54"/>
      <c r="D88" s="82" t="s">
        <v>179</v>
      </c>
      <c r="E88" s="59">
        <f t="shared" si="16"/>
        <v>0</v>
      </c>
      <c r="F88" s="59">
        <f t="shared" si="17"/>
        <v>0</v>
      </c>
      <c r="G88" s="59">
        <f t="shared" si="18"/>
        <v>0</v>
      </c>
      <c r="H88" s="59">
        <f t="shared" si="19"/>
        <v>0</v>
      </c>
      <c r="I88" s="59">
        <f t="shared" si="20"/>
        <v>0</v>
      </c>
    </row>
    <row r="89" spans="1:9" ht="23.25" customHeight="1">
      <c r="A89" s="54"/>
      <c r="B89" s="76"/>
      <c r="C89" s="54"/>
      <c r="D89" s="82" t="s">
        <v>180</v>
      </c>
      <c r="E89" s="59">
        <f t="shared" si="16"/>
        <v>0</v>
      </c>
      <c r="F89" s="59">
        <f t="shared" si="17"/>
        <v>0</v>
      </c>
      <c r="G89" s="59">
        <f t="shared" si="18"/>
        <v>0</v>
      </c>
      <c r="H89" s="59">
        <f t="shared" si="19"/>
        <v>0</v>
      </c>
      <c r="I89" s="59">
        <f t="shared" si="20"/>
        <v>0</v>
      </c>
    </row>
    <row r="90" spans="1:9" ht="17.25" customHeight="1">
      <c r="A90" s="66"/>
      <c r="B90" s="83"/>
      <c r="C90" s="66"/>
      <c r="D90" s="82" t="s">
        <v>181</v>
      </c>
      <c r="E90" s="59">
        <f t="shared" si="16"/>
        <v>0</v>
      </c>
      <c r="F90" s="59">
        <f t="shared" si="17"/>
        <v>0</v>
      </c>
      <c r="G90" s="59">
        <f t="shared" si="18"/>
        <v>0</v>
      </c>
      <c r="H90" s="59">
        <f t="shared" si="19"/>
        <v>0</v>
      </c>
      <c r="I90" s="59">
        <f t="shared" si="20"/>
        <v>0</v>
      </c>
    </row>
    <row r="91" spans="1:9" ht="19.5" customHeight="1">
      <c r="A91" s="66"/>
      <c r="B91" s="83"/>
      <c r="C91" s="66"/>
      <c r="D91" s="85" t="s">
        <v>182</v>
      </c>
      <c r="E91" s="59">
        <f t="shared" si="16"/>
        <v>0</v>
      </c>
      <c r="F91" s="59">
        <f t="shared" si="17"/>
        <v>0</v>
      </c>
      <c r="G91" s="59">
        <f t="shared" si="18"/>
        <v>0</v>
      </c>
      <c r="H91" s="59">
        <f t="shared" si="19"/>
        <v>0</v>
      </c>
      <c r="I91" s="59">
        <f t="shared" si="20"/>
        <v>0</v>
      </c>
    </row>
    <row r="92" spans="1:9" ht="15.75" customHeight="1">
      <c r="A92" s="66"/>
      <c r="B92" s="83"/>
      <c r="C92" s="66"/>
      <c r="D92" s="85" t="s">
        <v>183</v>
      </c>
      <c r="E92" s="59">
        <f t="shared" si="16"/>
        <v>0</v>
      </c>
      <c r="F92" s="59">
        <f t="shared" si="17"/>
        <v>0</v>
      </c>
      <c r="G92" s="59">
        <f t="shared" si="18"/>
        <v>0</v>
      </c>
      <c r="H92" s="59">
        <f t="shared" si="19"/>
        <v>0</v>
      </c>
      <c r="I92" s="59">
        <f t="shared" si="20"/>
        <v>0</v>
      </c>
    </row>
    <row r="93" spans="1:9" ht="25.5" customHeight="1">
      <c r="A93" s="86"/>
      <c r="B93" s="87"/>
      <c r="C93" s="86"/>
      <c r="D93" s="88" t="s">
        <v>184</v>
      </c>
      <c r="E93" s="63">
        <f t="shared" si="16"/>
        <v>0</v>
      </c>
      <c r="F93" s="63">
        <f t="shared" si="17"/>
        <v>0</v>
      </c>
      <c r="G93" s="63">
        <f t="shared" si="18"/>
        <v>0</v>
      </c>
      <c r="H93" s="63">
        <f t="shared" si="19"/>
        <v>0</v>
      </c>
      <c r="I93" s="63">
        <f t="shared" si="20"/>
        <v>0</v>
      </c>
    </row>
    <row r="94" spans="1:10" ht="10.5" customHeight="1">
      <c r="A94" s="54"/>
      <c r="B94" s="76">
        <v>30</v>
      </c>
      <c r="C94" s="54"/>
      <c r="D94" s="80" t="s">
        <v>77</v>
      </c>
      <c r="E94" s="57">
        <f>SUM(E95:E99)</f>
        <v>0</v>
      </c>
      <c r="F94" s="57">
        <f>SUM(F95:F99)</f>
        <v>0</v>
      </c>
      <c r="G94" s="57">
        <f>SUM(G95:G99)</f>
        <v>0</v>
      </c>
      <c r="H94" s="57">
        <f>SUM(H95:H99)</f>
        <v>0</v>
      </c>
      <c r="I94" s="57">
        <f>SUM(I95:I99)</f>
        <v>0</v>
      </c>
      <c r="J94" s="57"/>
    </row>
    <row r="95" spans="1:9" ht="10.5" customHeight="1">
      <c r="A95" s="60"/>
      <c r="B95" s="61"/>
      <c r="C95" s="62" t="s">
        <v>92</v>
      </c>
      <c r="D95" s="60" t="s">
        <v>185</v>
      </c>
      <c r="E95" s="63">
        <f>SUM(F95:I95)</f>
        <v>0</v>
      </c>
      <c r="F95" s="63">
        <f>SUM(G95:J95)</f>
        <v>0</v>
      </c>
      <c r="G95" s="63">
        <f>SUM(H95:K95)</f>
        <v>0</v>
      </c>
      <c r="H95" s="63">
        <f>SUM(I95:L95)</f>
        <v>0</v>
      </c>
      <c r="I95" s="63">
        <f>SUM(J95:M95)</f>
        <v>0</v>
      </c>
    </row>
    <row r="96" spans="1:9" ht="10.5" customHeight="1">
      <c r="A96" s="54"/>
      <c r="B96" s="76"/>
      <c r="C96" s="58" t="s">
        <v>96</v>
      </c>
      <c r="D96" s="68" t="s">
        <v>186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</row>
    <row r="97" spans="1:9" ht="11.25" customHeight="1">
      <c r="A97" s="54"/>
      <c r="B97" s="54"/>
      <c r="C97" s="58" t="s">
        <v>98</v>
      </c>
      <c r="D97" s="68" t="s">
        <v>187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</row>
    <row r="98" spans="1:9" ht="10.5" customHeight="1">
      <c r="A98" s="54"/>
      <c r="B98" s="54"/>
      <c r="C98" s="58" t="s">
        <v>108</v>
      </c>
      <c r="D98" s="68" t="s">
        <v>188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</row>
    <row r="99" spans="1:10" ht="9" customHeight="1">
      <c r="A99" s="54"/>
      <c r="B99" s="54"/>
      <c r="C99" s="54">
        <v>30</v>
      </c>
      <c r="D99" s="68" t="s">
        <v>189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59"/>
    </row>
    <row r="100" spans="1:9" ht="10.5" customHeight="1">
      <c r="A100" s="56">
        <v>70</v>
      </c>
      <c r="B100" s="54"/>
      <c r="C100" s="54"/>
      <c r="D100" s="80" t="s">
        <v>190</v>
      </c>
      <c r="E100" s="57">
        <f>SUM(E101)</f>
        <v>0</v>
      </c>
      <c r="F100" s="57">
        <v>0</v>
      </c>
      <c r="G100" s="57">
        <f>SUM(G101)</f>
        <v>0</v>
      </c>
      <c r="H100" s="57">
        <f>SUM(H101)</f>
        <v>0</v>
      </c>
      <c r="I100" s="57">
        <v>0</v>
      </c>
    </row>
    <row r="101" spans="1:9" ht="10.5" customHeight="1">
      <c r="A101" s="56">
        <v>71</v>
      </c>
      <c r="B101" s="54"/>
      <c r="C101" s="54"/>
      <c r="D101" s="56" t="s">
        <v>191</v>
      </c>
      <c r="E101" s="57">
        <f>SUM(E102)</f>
        <v>0</v>
      </c>
      <c r="F101" s="57">
        <f>SUM(F102)</f>
        <v>0</v>
      </c>
      <c r="G101" s="57">
        <f>SUM(G102)</f>
        <v>0</v>
      </c>
      <c r="H101" s="57">
        <f>SUM(H102)</f>
        <v>0</v>
      </c>
      <c r="I101" s="57">
        <f>SUM(I102)</f>
        <v>0</v>
      </c>
    </row>
    <row r="102" spans="1:9" ht="10.5" customHeight="1">
      <c r="A102" s="54"/>
      <c r="B102" s="55" t="s">
        <v>92</v>
      </c>
      <c r="C102" s="58"/>
      <c r="D102" s="80" t="s">
        <v>192</v>
      </c>
      <c r="E102" s="57">
        <v>0</v>
      </c>
      <c r="F102" s="57">
        <v>0</v>
      </c>
      <c r="G102" s="57">
        <f>SUM(G103:G106)</f>
        <v>0</v>
      </c>
      <c r="H102" s="57">
        <f>SUM(H103:H106)</f>
        <v>0</v>
      </c>
      <c r="I102" s="57">
        <f>SUM(I103:I106)</f>
        <v>0</v>
      </c>
    </row>
    <row r="103" spans="1:9" ht="12" customHeight="1">
      <c r="A103" s="54"/>
      <c r="B103" s="54"/>
      <c r="C103" s="58" t="s">
        <v>92</v>
      </c>
      <c r="D103" s="68" t="s">
        <v>193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</row>
    <row r="104" spans="1:9" ht="9.75" customHeight="1">
      <c r="A104" s="54"/>
      <c r="B104" s="54"/>
      <c r="C104" s="58" t="s">
        <v>94</v>
      </c>
      <c r="D104" s="68" t="s">
        <v>194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</row>
    <row r="105" spans="1:9" ht="12" customHeight="1">
      <c r="A105" s="54"/>
      <c r="B105" s="54"/>
      <c r="C105" s="58" t="s">
        <v>96</v>
      </c>
      <c r="D105" s="68" t="s">
        <v>195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</row>
    <row r="106" spans="1:9" ht="10.5" customHeight="1">
      <c r="A106" s="54"/>
      <c r="B106" s="54"/>
      <c r="C106" s="58" t="s">
        <v>196</v>
      </c>
      <c r="D106" s="68" t="s">
        <v>197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</row>
    <row r="108" spans="4:10" s="6" customFormat="1" ht="12.75">
      <c r="D108" s="117" t="s">
        <v>198</v>
      </c>
      <c r="G108" s="6" t="s">
        <v>217</v>
      </c>
      <c r="J108" s="115"/>
    </row>
    <row r="109" spans="4:10" s="118" customFormat="1" ht="12.75">
      <c r="D109" s="117" t="s">
        <v>218</v>
      </c>
      <c r="G109" s="6" t="s">
        <v>201</v>
      </c>
      <c r="H109" s="132"/>
      <c r="J109" s="119"/>
    </row>
  </sheetData>
  <sheetProtection selectLockedCells="1" selectUnlockedCells="1"/>
  <mergeCells count="4">
    <mergeCell ref="A2:E2"/>
    <mergeCell ref="G2:I2"/>
    <mergeCell ref="A7:H7"/>
    <mergeCell ref="A8:I8"/>
  </mergeCells>
  <printOptions/>
  <pageMargins left="0.7479166666666667" right="0.22013888888888888" top="0.3402777777777778" bottom="0.5" header="0.5118055555555555" footer="0.22013888888888888"/>
  <pageSetup horizontalDpi="300" verticalDpi="300" orientation="portrait" paperSize="9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0">
      <selection activeCell="F33" sqref="F33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3.8515625" style="0" customWidth="1"/>
    <col min="4" max="4" width="22.57421875" style="0" customWidth="1"/>
    <col min="5" max="5" width="10.7109375" style="0" customWidth="1"/>
    <col min="6" max="6" width="11.421875" style="0" customWidth="1"/>
    <col min="7" max="7" width="10.8515625" style="0" customWidth="1"/>
    <col min="8" max="8" width="10.00390625" style="0" customWidth="1"/>
    <col min="9" max="9" width="9.421875" style="0" customWidth="1"/>
  </cols>
  <sheetData>
    <row r="1" spans="1:9" s="100" customFormat="1" ht="15">
      <c r="A1" s="99" t="s">
        <v>0</v>
      </c>
      <c r="B1" s="99"/>
      <c r="C1" s="99"/>
      <c r="D1" s="99"/>
      <c r="F1" s="101"/>
      <c r="G1" s="102"/>
      <c r="H1" s="136" t="s">
        <v>1</v>
      </c>
      <c r="I1" s="136"/>
    </row>
    <row r="2" spans="1:9" s="100" customFormat="1" ht="15" customHeight="1">
      <c r="A2" s="135" t="s">
        <v>2</v>
      </c>
      <c r="B2" s="135"/>
      <c r="C2" s="135"/>
      <c r="D2" s="135"/>
      <c r="E2" s="135"/>
      <c r="G2" s="136" t="s">
        <v>3</v>
      </c>
      <c r="H2" s="136"/>
      <c r="I2" s="136"/>
    </row>
    <row r="3" spans="1:9" s="100" customFormat="1" ht="14.25">
      <c r="A3" s="103" t="s">
        <v>4</v>
      </c>
      <c r="E3" s="104" t="s">
        <v>5</v>
      </c>
      <c r="F3" s="102"/>
      <c r="G3" s="102"/>
      <c r="H3" s="102"/>
      <c r="I3" s="102"/>
    </row>
    <row r="4" spans="5:9" s="100" customFormat="1" ht="15">
      <c r="E4" s="105" t="s">
        <v>202</v>
      </c>
      <c r="I4" s="102"/>
    </row>
    <row r="5" spans="7:9" ht="14.25">
      <c r="G5" s="130"/>
      <c r="H5" s="130"/>
      <c r="I5" s="130" t="s">
        <v>7</v>
      </c>
    </row>
    <row r="6" spans="4:9" ht="12.75">
      <c r="D6" s="138" t="s">
        <v>221</v>
      </c>
      <c r="E6" s="138"/>
      <c r="F6" s="138"/>
      <c r="G6" s="138"/>
      <c r="H6" s="138"/>
      <c r="I6" s="120"/>
    </row>
    <row r="7" spans="4:9" ht="12.75">
      <c r="D7" s="138" t="s">
        <v>226</v>
      </c>
      <c r="E7" s="138"/>
      <c r="F7" s="138"/>
      <c r="G7" s="138"/>
      <c r="H7" s="138"/>
      <c r="I7" s="133"/>
    </row>
    <row r="8" ht="12.75">
      <c r="I8" s="120" t="s">
        <v>205</v>
      </c>
    </row>
    <row r="9" spans="1:9" ht="45" customHeight="1">
      <c r="A9" s="109" t="s">
        <v>206</v>
      </c>
      <c r="B9" s="109" t="s">
        <v>207</v>
      </c>
      <c r="C9" s="109" t="s">
        <v>208</v>
      </c>
      <c r="D9" s="109" t="s">
        <v>14</v>
      </c>
      <c r="E9" s="110" t="s">
        <v>209</v>
      </c>
      <c r="F9" s="110" t="s">
        <v>210</v>
      </c>
      <c r="G9" s="110" t="s">
        <v>211</v>
      </c>
      <c r="H9" s="110" t="s">
        <v>212</v>
      </c>
      <c r="I9" s="110" t="s">
        <v>213</v>
      </c>
    </row>
    <row r="10" spans="1:9" ht="15" customHeight="1">
      <c r="A10" s="54"/>
      <c r="B10" s="112">
        <v>0</v>
      </c>
      <c r="C10" s="112">
        <v>1</v>
      </c>
      <c r="D10" s="112">
        <v>2</v>
      </c>
      <c r="E10" s="112">
        <v>3</v>
      </c>
      <c r="F10" s="112">
        <v>4</v>
      </c>
      <c r="G10" s="112">
        <v>5</v>
      </c>
      <c r="H10" s="112">
        <v>6</v>
      </c>
      <c r="I10" s="134">
        <v>7</v>
      </c>
    </row>
    <row r="11" spans="1:9" ht="15" customHeight="1">
      <c r="A11" s="54"/>
      <c r="B11" s="54"/>
      <c r="C11" s="55"/>
      <c r="D11" s="56" t="s">
        <v>214</v>
      </c>
      <c r="E11" s="57">
        <f>E12+E99</f>
        <v>1787406.67</v>
      </c>
      <c r="F11" s="57">
        <f>F12+F99</f>
        <v>596118.39</v>
      </c>
      <c r="G11" s="57">
        <f>G12+G99</f>
        <v>505594.24</v>
      </c>
      <c r="H11" s="57">
        <f>H12+H99</f>
        <v>501888.22</v>
      </c>
      <c r="I11" s="57">
        <f>I12+I99</f>
        <v>183805.82</v>
      </c>
    </row>
    <row r="12" spans="1:9" ht="15" customHeight="1">
      <c r="A12" s="54"/>
      <c r="B12" s="55" t="s">
        <v>90</v>
      </c>
      <c r="C12" s="55"/>
      <c r="D12" s="56" t="s">
        <v>215</v>
      </c>
      <c r="E12" s="57">
        <f>E13+E45</f>
        <v>1751406.67</v>
      </c>
      <c r="F12" s="57">
        <f>F13+F45</f>
        <v>587118.39</v>
      </c>
      <c r="G12" s="57">
        <f>G13+G45</f>
        <v>496594.24</v>
      </c>
      <c r="H12" s="57">
        <f>H13+H45</f>
        <v>492888.22</v>
      </c>
      <c r="I12" s="57">
        <f>I13+I45</f>
        <v>174805.82</v>
      </c>
    </row>
    <row r="13" spans="1:9" ht="15" customHeight="1">
      <c r="A13" s="56">
        <v>10</v>
      </c>
      <c r="B13" s="55"/>
      <c r="C13" s="55"/>
      <c r="D13" s="56" t="s">
        <v>216</v>
      </c>
      <c r="E13" s="57">
        <f>E14+E32+E37</f>
        <v>1068873.3399999999</v>
      </c>
      <c r="F13" s="57">
        <f>F14+F32+F37</f>
        <v>327606</v>
      </c>
      <c r="G13" s="57">
        <f>G14+G32+G37</f>
        <v>315417</v>
      </c>
      <c r="H13" s="57">
        <f>H14+H32+H37</f>
        <v>315812</v>
      </c>
      <c r="I13" s="57">
        <f>I14+I32+I37</f>
        <v>110038.34</v>
      </c>
    </row>
    <row r="14" spans="1:9" ht="15" customHeight="1">
      <c r="A14" s="54"/>
      <c r="B14" s="55" t="s">
        <v>90</v>
      </c>
      <c r="C14" s="55"/>
      <c r="D14" s="56" t="s">
        <v>91</v>
      </c>
      <c r="E14" s="57">
        <f>E15+E16+E17+E18+E19+E20+E21+E22+E23+E24+E25+E26+E27+E28+E29+E30+E31</f>
        <v>787083</v>
      </c>
      <c r="F14" s="57">
        <f>F15+F16+F17+F18+F19+F20+F21+F22+F23+F24+F25+F26+F27+F28+F29+F30+F31</f>
        <v>237970</v>
      </c>
      <c r="G14" s="57">
        <f>G15+G16+G17+G18+G19+G20+G21+G22+G23+G24+G25+G26+G27+G28+G29+G30+G31</f>
        <v>230970</v>
      </c>
      <c r="H14" s="57">
        <f>H15+H16+H17+H18+H19+H20+H21+H22+H23+H24+H25+H26+H27+H28+H29+H30+H31</f>
        <v>230970</v>
      </c>
      <c r="I14" s="57">
        <f>I15+I16+I17+I18+I19+I20+I21+I22+I23+I24+I25+I26+I27+I28+I29+I30+I31</f>
        <v>87173</v>
      </c>
    </row>
    <row r="15" spans="1:9" ht="15" customHeight="1">
      <c r="A15" s="54"/>
      <c r="B15" s="55"/>
      <c r="C15" s="58" t="s">
        <v>92</v>
      </c>
      <c r="D15" s="54" t="s">
        <v>93</v>
      </c>
      <c r="E15" s="59">
        <f aca="true" t="shared" si="0" ref="E15:E31">SUM(F15:I15)</f>
        <v>566647</v>
      </c>
      <c r="F15" s="59">
        <f>SUM('Venituri proprii'!F17,ambulatoriu!F17,'Spital+Paraclinice'!F16,'SPITALIZARE ZI'!F16,'CONSILIUL LOCAL'!F16,REZIDENTI!F16)</f>
        <v>171478</v>
      </c>
      <c r="G15" s="59">
        <f>SUM('Venituri proprii'!G17,ambulatoriu!G17,'Spital+Paraclinice'!G16,'SPITALIZARE ZI'!G16,'CONSILIUL LOCAL'!G16,REZIDENTI!G16)</f>
        <v>166278</v>
      </c>
      <c r="H15" s="59">
        <f>SUM('Venituri proprii'!H17,ambulatoriu!H17,'Spital+Paraclinice'!H16,'SPITALIZARE ZI'!H16,'CONSILIUL LOCAL'!H16,REZIDENTI!H16)</f>
        <v>166278</v>
      </c>
      <c r="I15" s="59">
        <f>SUM('Venituri proprii'!I17,ambulatoriu!I17,'Spital+Paraclinice'!I16,'SPITALIZARE ZI'!I16,'CONSILIUL LOCAL'!I16,REZIDENTI!I16)</f>
        <v>62613</v>
      </c>
    </row>
    <row r="16" spans="1:9" ht="15" customHeight="1">
      <c r="A16" s="54"/>
      <c r="B16" s="55"/>
      <c r="C16" s="58" t="s">
        <v>94</v>
      </c>
      <c r="D16" s="54" t="s">
        <v>95</v>
      </c>
      <c r="E16" s="59">
        <f t="shared" si="0"/>
        <v>0</v>
      </c>
      <c r="F16" s="59">
        <f>SUM('Venituri proprii'!F18,ambulatoriu!F18,'Spital+Paraclinice'!F17,'SPITALIZARE ZI'!F17,'CONSILIUL LOCAL'!F17,REZIDENTI!F17)</f>
        <v>0</v>
      </c>
      <c r="G16" s="59">
        <f>SUM('Venituri proprii'!G18,ambulatoriu!G18,'Spital+Paraclinice'!G17,'SPITALIZARE ZI'!G17,'CONSILIUL LOCAL'!G17,REZIDENTI!G17)</f>
        <v>0</v>
      </c>
      <c r="H16" s="59">
        <f>SUM('Venituri proprii'!H18,ambulatoriu!H18,'Spital+Paraclinice'!H17,'SPITALIZARE ZI'!H17,'CONSILIUL LOCAL'!H17,REZIDENTI!H17)</f>
        <v>0</v>
      </c>
      <c r="I16" s="59">
        <f>SUM('Venituri proprii'!I18,ambulatoriu!I18,'Spital+Paraclinice'!I17,'SPITALIZARE ZI'!I17,'CONSILIUL LOCAL'!I17,REZIDENTI!I17)</f>
        <v>0</v>
      </c>
    </row>
    <row r="17" spans="1:9" ht="15" customHeight="1">
      <c r="A17" s="54"/>
      <c r="B17" s="55"/>
      <c r="C17" s="58" t="s">
        <v>96</v>
      </c>
      <c r="D17" s="54" t="s">
        <v>97</v>
      </c>
      <c r="E17" s="59">
        <f t="shared" si="0"/>
        <v>0</v>
      </c>
      <c r="F17" s="59">
        <f>SUM('Venituri proprii'!F19,ambulatoriu!F19,'Spital+Paraclinice'!F18,'SPITALIZARE ZI'!F18,'CONSILIUL LOCAL'!F18,REZIDENTI!F18)</f>
        <v>0</v>
      </c>
      <c r="G17" s="59">
        <f>SUM('Venituri proprii'!G19,ambulatoriu!G19,'Spital+Paraclinice'!G18,'SPITALIZARE ZI'!G18,'CONSILIUL LOCAL'!G18,REZIDENTI!G18)</f>
        <v>0</v>
      </c>
      <c r="H17" s="59">
        <f>SUM('Venituri proprii'!H19,ambulatoriu!H19,'Spital+Paraclinice'!H18,'SPITALIZARE ZI'!H18,'CONSILIUL LOCAL'!H18,REZIDENTI!H18)</f>
        <v>0</v>
      </c>
      <c r="I17" s="59">
        <f>SUM('Venituri proprii'!I19,ambulatoriu!I19,'Spital+Paraclinice'!I18,'SPITALIZARE ZI'!I18,'CONSILIUL LOCAL'!I18,REZIDENTI!I18)</f>
        <v>0</v>
      </c>
    </row>
    <row r="18" spans="1:9" ht="15" customHeight="1">
      <c r="A18" s="54"/>
      <c r="B18" s="55"/>
      <c r="C18" s="58" t="s">
        <v>98</v>
      </c>
      <c r="D18" s="54" t="s">
        <v>99</v>
      </c>
      <c r="E18" s="59">
        <f t="shared" si="0"/>
        <v>0</v>
      </c>
      <c r="F18" s="59">
        <f>SUM('Venituri proprii'!F20,ambulatoriu!F20,'Spital+Paraclinice'!F19,'SPITALIZARE ZI'!F19,'CONSILIUL LOCAL'!F19,REZIDENTI!F19)</f>
        <v>0</v>
      </c>
      <c r="G18" s="59">
        <f>SUM('Venituri proprii'!G20,ambulatoriu!G20,'Spital+Paraclinice'!G19,'SPITALIZARE ZI'!G19,'CONSILIUL LOCAL'!G19,REZIDENTI!G19)</f>
        <v>0</v>
      </c>
      <c r="H18" s="59">
        <f>SUM('Venituri proprii'!H20,ambulatoriu!H20,'Spital+Paraclinice'!H19,'SPITALIZARE ZI'!H19,'CONSILIUL LOCAL'!H19,REZIDENTI!H19)</f>
        <v>0</v>
      </c>
      <c r="I18" s="59">
        <f>SUM('Venituri proprii'!I20,ambulatoriu!I20,'Spital+Paraclinice'!I19,'SPITALIZARE ZI'!I19,'CONSILIUL LOCAL'!I19,REZIDENTI!I19)</f>
        <v>0</v>
      </c>
    </row>
    <row r="19" spans="1:9" ht="15" customHeight="1">
      <c r="A19" s="54"/>
      <c r="B19" s="55"/>
      <c r="C19" s="58" t="s">
        <v>100</v>
      </c>
      <c r="D19" s="54" t="s">
        <v>101</v>
      </c>
      <c r="E19" s="59">
        <f t="shared" si="0"/>
        <v>60486</v>
      </c>
      <c r="F19" s="59">
        <f>SUM('Venituri proprii'!F21,ambulatoriu!F21,'Spital+Paraclinice'!F20,'SPITALIZARE ZI'!F20,'CONSILIUL LOCAL'!F20,REZIDENTI!F20)</f>
        <v>15842</v>
      </c>
      <c r="G19" s="59">
        <f>SUM('Venituri proprii'!G21,ambulatoriu!G21,'Spital+Paraclinice'!G20,'SPITALIZARE ZI'!G20,'CONSILIUL LOCAL'!G20,REZIDENTI!G20)</f>
        <v>18842</v>
      </c>
      <c r="H19" s="59">
        <f>SUM('Venituri proprii'!H21,ambulatoriu!H21,'Spital+Paraclinice'!H20,'SPITALIZARE ZI'!H20,'CONSILIUL LOCAL'!H20,REZIDENTI!H20)</f>
        <v>18842</v>
      </c>
      <c r="I19" s="59">
        <f>SUM('Venituri proprii'!I21,ambulatoriu!I21,'Spital+Paraclinice'!I20,'SPITALIZARE ZI'!I20,'CONSILIUL LOCAL'!I20,REZIDENTI!I20)</f>
        <v>6960</v>
      </c>
    </row>
    <row r="20" spans="1:9" ht="15" customHeight="1">
      <c r="A20" s="54"/>
      <c r="B20" s="55"/>
      <c r="C20" s="58" t="s">
        <v>102</v>
      </c>
      <c r="D20" s="54" t="s">
        <v>103</v>
      </c>
      <c r="E20" s="59">
        <f t="shared" si="0"/>
        <v>95200</v>
      </c>
      <c r="F20" s="59">
        <f>SUM('Venituri proprii'!F22,ambulatoriu!F22,'Spital+Paraclinice'!F21,'SPITALIZARE ZI'!F21,'CONSILIUL LOCAL'!F21,REZIDENTI!F21)</f>
        <v>30300</v>
      </c>
      <c r="G20" s="59">
        <f>SUM('Venituri proprii'!G22,ambulatoriu!G22,'Spital+Paraclinice'!G21,'SPITALIZARE ZI'!G21,'CONSILIUL LOCAL'!G21,REZIDENTI!G21)</f>
        <v>29300</v>
      </c>
      <c r="H20" s="59">
        <f>SUM('Venituri proprii'!H22,ambulatoriu!H22,'Spital+Paraclinice'!H21,'SPITALIZARE ZI'!H21,'CONSILIUL LOCAL'!H21,REZIDENTI!H21)</f>
        <v>29300</v>
      </c>
      <c r="I20" s="59">
        <f>SUM('Venituri proprii'!I22,ambulatoriu!I22,'Spital+Paraclinice'!I21,'SPITALIZARE ZI'!I21,'CONSILIUL LOCAL'!I21,REZIDENTI!I21)</f>
        <v>6300</v>
      </c>
    </row>
    <row r="21" spans="1:9" ht="15" customHeight="1">
      <c r="A21" s="54"/>
      <c r="B21" s="55"/>
      <c r="C21" s="58" t="s">
        <v>104</v>
      </c>
      <c r="D21" s="54" t="s">
        <v>105</v>
      </c>
      <c r="E21" s="59">
        <f t="shared" si="0"/>
        <v>0</v>
      </c>
      <c r="F21" s="59">
        <f>SUM('Venituri proprii'!F23,ambulatoriu!F23,'Spital+Paraclinice'!F22,'SPITALIZARE ZI'!F22,'CONSILIUL LOCAL'!F22,REZIDENTI!F22)</f>
        <v>0</v>
      </c>
      <c r="G21" s="59">
        <f>SUM('Venituri proprii'!G23,ambulatoriu!G23,'Spital+Paraclinice'!G22,'SPITALIZARE ZI'!G22,'CONSILIUL LOCAL'!G22,REZIDENTI!G22)</f>
        <v>0</v>
      </c>
      <c r="H21" s="59">
        <f>SUM('Venituri proprii'!H23,ambulatoriu!H23,'Spital+Paraclinice'!H22,'SPITALIZARE ZI'!H22,'CONSILIUL LOCAL'!H22,REZIDENTI!H22)</f>
        <v>0</v>
      </c>
      <c r="I21" s="59">
        <f>SUM('Venituri proprii'!I23,ambulatoriu!I23,'Spital+Paraclinice'!I22,'SPITALIZARE ZI'!I22,'CONSILIUL LOCAL'!I22,REZIDENTI!I22)</f>
        <v>0</v>
      </c>
    </row>
    <row r="22" spans="1:9" ht="15" customHeight="1">
      <c r="A22" s="54"/>
      <c r="B22" s="55"/>
      <c r="C22" s="58" t="s">
        <v>106</v>
      </c>
      <c r="D22" s="54" t="s">
        <v>107</v>
      </c>
      <c r="E22" s="59">
        <f t="shared" si="0"/>
        <v>0</v>
      </c>
      <c r="F22" s="59">
        <f>SUM('Venituri proprii'!F24,ambulatoriu!F24,'Spital+Paraclinice'!F23,'SPITALIZARE ZI'!F23,'CONSILIUL LOCAL'!F23,REZIDENTI!F23)</f>
        <v>0</v>
      </c>
      <c r="G22" s="59">
        <f>SUM('Venituri proprii'!G24,ambulatoriu!G24,'Spital+Paraclinice'!G23,'SPITALIZARE ZI'!G23,'CONSILIUL LOCAL'!G23,REZIDENTI!G23)</f>
        <v>0</v>
      </c>
      <c r="H22" s="59">
        <f>SUM('Venituri proprii'!H24,ambulatoriu!H24,'Spital+Paraclinice'!H23,'SPITALIZARE ZI'!H23,'CONSILIUL LOCAL'!H23,REZIDENTI!H23)</f>
        <v>0</v>
      </c>
      <c r="I22" s="59">
        <f>SUM('Venituri proprii'!I24,ambulatoriu!I24,'Spital+Paraclinice'!I23,'SPITALIZARE ZI'!I23,'CONSILIUL LOCAL'!I23,REZIDENTI!I23)</f>
        <v>0</v>
      </c>
    </row>
    <row r="23" spans="1:9" ht="15" customHeight="1">
      <c r="A23" s="54"/>
      <c r="B23" s="55"/>
      <c r="C23" s="58" t="s">
        <v>108</v>
      </c>
      <c r="D23" s="54" t="s">
        <v>109</v>
      </c>
      <c r="E23" s="59">
        <f t="shared" si="0"/>
        <v>0</v>
      </c>
      <c r="F23" s="59">
        <f>SUM('Venituri proprii'!F25,ambulatoriu!F25,'Spital+Paraclinice'!F24,'SPITALIZARE ZI'!F24,'CONSILIUL LOCAL'!F24,REZIDENTI!F24)</f>
        <v>0</v>
      </c>
      <c r="G23" s="59">
        <f>SUM('Venituri proprii'!G25,ambulatoriu!G25,'Spital+Paraclinice'!G24,'SPITALIZARE ZI'!G24,'CONSILIUL LOCAL'!G24,REZIDENTI!G24)</f>
        <v>0</v>
      </c>
      <c r="H23" s="59">
        <f>SUM('Venituri proprii'!H25,ambulatoriu!H25,'Spital+Paraclinice'!H24,'SPITALIZARE ZI'!H24,'CONSILIUL LOCAL'!H24,REZIDENTI!H24)</f>
        <v>0</v>
      </c>
      <c r="I23" s="59">
        <f>SUM('Venituri proprii'!I25,ambulatoriu!I25,'Spital+Paraclinice'!I24,'SPITALIZARE ZI'!I24,'CONSILIUL LOCAL'!I24,REZIDENTI!I24)</f>
        <v>0</v>
      </c>
    </row>
    <row r="24" spans="1:9" ht="15" customHeight="1">
      <c r="A24" s="54"/>
      <c r="B24" s="55"/>
      <c r="C24" s="58" t="s">
        <v>110</v>
      </c>
      <c r="D24" s="54" t="s">
        <v>111</v>
      </c>
      <c r="E24" s="59">
        <f t="shared" si="0"/>
        <v>0</v>
      </c>
      <c r="F24" s="59">
        <f>SUM('Venituri proprii'!F26,ambulatoriu!F26,'Spital+Paraclinice'!F25,'SPITALIZARE ZI'!F25,'CONSILIUL LOCAL'!F25,REZIDENTI!F25)</f>
        <v>0</v>
      </c>
      <c r="G24" s="59">
        <f>SUM('Venituri proprii'!G26,ambulatoriu!G26,'Spital+Paraclinice'!G25,'SPITALIZARE ZI'!G25,'CONSILIUL LOCAL'!G25,REZIDENTI!G25)</f>
        <v>0</v>
      </c>
      <c r="H24" s="59">
        <f>SUM('Venituri proprii'!H26,ambulatoriu!H26,'Spital+Paraclinice'!H25,'SPITALIZARE ZI'!H25,'CONSILIUL LOCAL'!H25,REZIDENTI!H25)</f>
        <v>0</v>
      </c>
      <c r="I24" s="59">
        <f>SUM('Venituri proprii'!I26,ambulatoriu!I26,'Spital+Paraclinice'!I25,'SPITALIZARE ZI'!I25,'CONSILIUL LOCAL'!I25,REZIDENTI!I25)</f>
        <v>0</v>
      </c>
    </row>
    <row r="25" spans="1:9" ht="15" customHeight="1">
      <c r="A25" s="54"/>
      <c r="B25" s="55"/>
      <c r="C25" s="58" t="s">
        <v>112</v>
      </c>
      <c r="D25" s="54" t="s">
        <v>113</v>
      </c>
      <c r="E25" s="59">
        <f t="shared" si="0"/>
        <v>64000</v>
      </c>
      <c r="F25" s="59">
        <f>SUM('Venituri proprii'!F27,ambulatoriu!F27,'Spital+Paraclinice'!F26,'SPITALIZARE ZI'!F26,'CONSILIUL LOCAL'!F26,REZIDENTI!F26)</f>
        <v>20100</v>
      </c>
      <c r="G25" s="59">
        <f>SUM('Venituri proprii'!G27,ambulatoriu!G27,'Spital+Paraclinice'!G26,'SPITALIZARE ZI'!G26,'CONSILIUL LOCAL'!G26,REZIDENTI!G26)</f>
        <v>16300</v>
      </c>
      <c r="H25" s="59">
        <f>SUM('Venituri proprii'!H27,ambulatoriu!H27,'Spital+Paraclinice'!H26,'SPITALIZARE ZI'!H26,'CONSILIUL LOCAL'!H26,REZIDENTI!H26)</f>
        <v>16300</v>
      </c>
      <c r="I25" s="59">
        <f>SUM('Venituri proprii'!I27,ambulatoriu!I27,'Spital+Paraclinice'!I26,'SPITALIZARE ZI'!I26,'CONSILIUL LOCAL'!I26,REZIDENTI!I26)</f>
        <v>11300</v>
      </c>
    </row>
    <row r="26" spans="1:9" ht="15" customHeight="1">
      <c r="A26" s="54"/>
      <c r="B26" s="55"/>
      <c r="C26" s="58" t="s">
        <v>114</v>
      </c>
      <c r="D26" s="54" t="s">
        <v>115</v>
      </c>
      <c r="E26" s="59">
        <f t="shared" si="0"/>
        <v>0</v>
      </c>
      <c r="F26" s="59">
        <f>SUM('Venituri proprii'!F28,ambulatoriu!F28,'Spital+Paraclinice'!F27,'SPITALIZARE ZI'!F27,'CONSILIUL LOCAL'!F27,REZIDENTI!F27)</f>
        <v>0</v>
      </c>
      <c r="G26" s="59">
        <f>SUM('Venituri proprii'!G28,ambulatoriu!G28,'Spital+Paraclinice'!G27,'SPITALIZARE ZI'!G27,'CONSILIUL LOCAL'!G27,REZIDENTI!G27)</f>
        <v>0</v>
      </c>
      <c r="H26" s="59">
        <f>SUM('Venituri proprii'!H28,ambulatoriu!H28,'Spital+Paraclinice'!H27,'SPITALIZARE ZI'!H27,'CONSILIUL LOCAL'!H27,REZIDENTI!H27)</f>
        <v>0</v>
      </c>
      <c r="I26" s="59">
        <f>SUM('Venituri proprii'!I28,ambulatoriu!I28,'Spital+Paraclinice'!I27,'SPITALIZARE ZI'!I27,'CONSILIUL LOCAL'!I27,REZIDENTI!I27)</f>
        <v>0</v>
      </c>
    </row>
    <row r="27" spans="1:9" ht="15" customHeight="1">
      <c r="A27" s="54"/>
      <c r="B27" s="55"/>
      <c r="C27" s="58" t="s">
        <v>116</v>
      </c>
      <c r="D27" s="54" t="s">
        <v>117</v>
      </c>
      <c r="E27" s="59">
        <f t="shared" si="0"/>
        <v>0</v>
      </c>
      <c r="F27" s="59">
        <f>SUM('Venituri proprii'!F29,ambulatoriu!F29,'Spital+Paraclinice'!F28,'SPITALIZARE ZI'!F28,'CONSILIUL LOCAL'!F28,REZIDENTI!F28)</f>
        <v>0</v>
      </c>
      <c r="G27" s="59">
        <f>SUM('Venituri proprii'!G29,ambulatoriu!G29,'Spital+Paraclinice'!G28,'SPITALIZARE ZI'!G28,'CONSILIUL LOCAL'!G28,REZIDENTI!G28)</f>
        <v>0</v>
      </c>
      <c r="H27" s="59">
        <f>SUM('Venituri proprii'!H29,ambulatoriu!H29,'Spital+Paraclinice'!H28,'SPITALIZARE ZI'!H28,'CONSILIUL LOCAL'!H28,REZIDENTI!H28)</f>
        <v>0</v>
      </c>
      <c r="I27" s="59">
        <f>SUM('Venituri proprii'!I29,ambulatoriu!I29,'Spital+Paraclinice'!I28,'SPITALIZARE ZI'!I28,'CONSILIUL LOCAL'!I28,REZIDENTI!I28)</f>
        <v>0</v>
      </c>
    </row>
    <row r="28" spans="1:9" ht="15" customHeight="1">
      <c r="A28" s="54"/>
      <c r="B28" s="55"/>
      <c r="C28" s="58" t="s">
        <v>118</v>
      </c>
      <c r="D28" s="54" t="s">
        <v>119</v>
      </c>
      <c r="E28" s="59">
        <f t="shared" si="0"/>
        <v>0</v>
      </c>
      <c r="F28" s="59">
        <f>SUM('Venituri proprii'!F30,ambulatoriu!F30,'Spital+Paraclinice'!F29,'SPITALIZARE ZI'!F29,'CONSILIUL LOCAL'!F29,REZIDENTI!F29)</f>
        <v>0</v>
      </c>
      <c r="G28" s="59">
        <f>SUM('Venituri proprii'!G30,ambulatoriu!G30,'Spital+Paraclinice'!G29,'SPITALIZARE ZI'!G29,'CONSILIUL LOCAL'!G29,REZIDENTI!G29)</f>
        <v>0</v>
      </c>
      <c r="H28" s="59">
        <f>SUM('Venituri proprii'!H30,ambulatoriu!H30,'Spital+Paraclinice'!H29,'SPITALIZARE ZI'!H29,'CONSILIUL LOCAL'!H29,REZIDENTI!H29)</f>
        <v>0</v>
      </c>
      <c r="I28" s="59">
        <f>SUM('Venituri proprii'!I30,ambulatoriu!I30,'Spital+Paraclinice'!I29,'SPITALIZARE ZI'!I29,'CONSILIUL LOCAL'!I29,REZIDENTI!I29)</f>
        <v>0</v>
      </c>
    </row>
    <row r="29" spans="1:9" ht="15" customHeight="1">
      <c r="A29" s="54"/>
      <c r="B29" s="55"/>
      <c r="C29" s="58" t="s">
        <v>120</v>
      </c>
      <c r="D29" s="54" t="s">
        <v>121</v>
      </c>
      <c r="E29" s="59">
        <f t="shared" si="0"/>
        <v>0</v>
      </c>
      <c r="F29" s="59">
        <f>SUM('Venituri proprii'!F31,ambulatoriu!F31,'Spital+Paraclinice'!F30,'SPITALIZARE ZI'!F30,'CONSILIUL LOCAL'!F30,REZIDENTI!F30)</f>
        <v>0</v>
      </c>
      <c r="G29" s="59">
        <f>SUM('Venituri proprii'!G31,ambulatoriu!G31,'Spital+Paraclinice'!G30,'SPITALIZARE ZI'!G30,'CONSILIUL LOCAL'!G30,REZIDENTI!G30)</f>
        <v>0</v>
      </c>
      <c r="H29" s="59">
        <f>SUM('Venituri proprii'!H31,ambulatoriu!H31,'Spital+Paraclinice'!H30,'SPITALIZARE ZI'!H30,'CONSILIUL LOCAL'!H30,REZIDENTI!H30)</f>
        <v>0</v>
      </c>
      <c r="I29" s="59">
        <f>SUM('Venituri proprii'!I31,ambulatoriu!I31,'Spital+Paraclinice'!I30,'SPITALIZARE ZI'!I30,'CONSILIUL LOCAL'!I30,REZIDENTI!I30)</f>
        <v>0</v>
      </c>
    </row>
    <row r="30" spans="1:9" ht="15" customHeight="1">
      <c r="A30" s="54"/>
      <c r="B30" s="55"/>
      <c r="C30" s="58" t="s">
        <v>122</v>
      </c>
      <c r="D30" s="54" t="s">
        <v>123</v>
      </c>
      <c r="E30" s="59">
        <f t="shared" si="0"/>
        <v>0</v>
      </c>
      <c r="F30" s="59">
        <f>SUM('Venituri proprii'!F32,ambulatoriu!F32,'Spital+Paraclinice'!F31,'SPITALIZARE ZI'!F31,'CONSILIUL LOCAL'!F31,REZIDENTI!F31)</f>
        <v>0</v>
      </c>
      <c r="G30" s="59">
        <f>SUM('Venituri proprii'!G32,ambulatoriu!G32,'Spital+Paraclinice'!G31,'SPITALIZARE ZI'!G31,'CONSILIUL LOCAL'!G31,REZIDENTI!G31)</f>
        <v>0</v>
      </c>
      <c r="H30" s="59">
        <f>SUM('Venituri proprii'!H32,ambulatoriu!H32,'Spital+Paraclinice'!H31,'SPITALIZARE ZI'!H31,'CONSILIUL LOCAL'!H31,REZIDENTI!H31)</f>
        <v>0</v>
      </c>
      <c r="I30" s="59">
        <f>SUM('Venituri proprii'!I32,ambulatoriu!I32,'Spital+Paraclinice'!I31,'SPITALIZARE ZI'!I31,'CONSILIUL LOCAL'!I31,REZIDENTI!I31)</f>
        <v>0</v>
      </c>
    </row>
    <row r="31" spans="1:9" ht="15" customHeight="1">
      <c r="A31" s="54"/>
      <c r="B31" s="55"/>
      <c r="C31" s="58">
        <v>30</v>
      </c>
      <c r="D31" s="54" t="s">
        <v>124</v>
      </c>
      <c r="E31" s="59">
        <f t="shared" si="0"/>
        <v>750</v>
      </c>
      <c r="F31" s="59">
        <f>SUM('Venituri proprii'!F33,ambulatoriu!F33,'Spital+Paraclinice'!F32,'SPITALIZARE ZI'!F32,'CONSILIUL LOCAL'!F32,REZIDENTI!F32)</f>
        <v>250</v>
      </c>
      <c r="G31" s="59">
        <f>SUM('Venituri proprii'!G33,ambulatoriu!G33,'Spital+Paraclinice'!G32,'SPITALIZARE ZI'!G32,'CONSILIUL LOCAL'!G32,REZIDENTI!G32)</f>
        <v>250</v>
      </c>
      <c r="H31" s="59">
        <f>SUM('Venituri proprii'!H33,ambulatoriu!H33,'Spital+Paraclinice'!H32,'SPITALIZARE ZI'!H32,'CONSILIUL LOCAL'!H32,REZIDENTI!H32)</f>
        <v>250</v>
      </c>
      <c r="I31" s="59">
        <f>SUM('Venituri proprii'!I33,ambulatoriu!I33,'Spital+Paraclinice'!I32,'SPITALIZARE ZI'!I32,'CONSILIUL LOCAL'!I32,REZIDENTI!I32)</f>
        <v>0</v>
      </c>
    </row>
    <row r="32" spans="1:9" ht="15" customHeight="1">
      <c r="A32" s="56">
        <v>10</v>
      </c>
      <c r="B32" s="55" t="s">
        <v>94</v>
      </c>
      <c r="C32" s="55"/>
      <c r="D32" s="56" t="s">
        <v>125</v>
      </c>
      <c r="E32" s="57">
        <f>SUM(E33:E36)</f>
        <v>69676.34</v>
      </c>
      <c r="F32" s="57">
        <f>SUM(F33:F36)</f>
        <v>23190</v>
      </c>
      <c r="G32" s="57">
        <f>G33+G34+G35+G36</f>
        <v>21916</v>
      </c>
      <c r="H32" s="57">
        <f>H33+H34+H35+H36</f>
        <v>22311</v>
      </c>
      <c r="I32" s="57">
        <f>I33+I34+I35+I36</f>
        <v>2259.34</v>
      </c>
    </row>
    <row r="33" spans="1:9" ht="15" customHeight="1">
      <c r="A33" s="54"/>
      <c r="B33" s="55"/>
      <c r="C33" s="58" t="s">
        <v>92</v>
      </c>
      <c r="D33" s="54" t="s">
        <v>126</v>
      </c>
      <c r="E33" s="59">
        <f>SUM(F33:I33)</f>
        <v>69676.34</v>
      </c>
      <c r="F33" s="59">
        <f>SUM('Venituri proprii'!F35,ambulatoriu!F35,'Spital+Paraclinice'!F34,'SPITALIZARE ZI'!F34,'CONSILIUL LOCAL'!F34,REZIDENTI!F34)</f>
        <v>23190</v>
      </c>
      <c r="G33" s="59">
        <f>SUM('Venituri proprii'!G35,ambulatoriu!G35,'Spital+Paraclinice'!G34,'SPITALIZARE ZI'!G34,'CONSILIUL LOCAL'!G34,REZIDENTI!G34)</f>
        <v>21916</v>
      </c>
      <c r="H33" s="59">
        <f>SUM('Venituri proprii'!H35,ambulatoriu!H35,'Spital+Paraclinice'!H34,'SPITALIZARE ZI'!H34,'CONSILIUL LOCAL'!H34,REZIDENTI!H34)</f>
        <v>22311</v>
      </c>
      <c r="I33" s="59">
        <f>SUM('Venituri proprii'!I35,ambulatoriu!I35,'Spital+Paraclinice'!I34,'SPITALIZARE ZI'!I34,'CONSILIUL LOCAL'!I34,REZIDENTI!I34)</f>
        <v>2259.34</v>
      </c>
    </row>
    <row r="34" spans="1:9" ht="15" customHeight="1">
      <c r="A34" s="54"/>
      <c r="B34" s="55"/>
      <c r="C34" s="58" t="s">
        <v>94</v>
      </c>
      <c r="D34" s="54" t="s">
        <v>127</v>
      </c>
      <c r="E34" s="59">
        <f>SUM(F34:I34)</f>
        <v>0</v>
      </c>
      <c r="F34" s="59">
        <f>SUM('Venituri proprii'!F36,ambulatoriu!F36,'Spital+Paraclinice'!F35,'SPITALIZARE ZI'!F35,'CONSILIUL LOCAL'!F35,REZIDENTI!F35)</f>
        <v>0</v>
      </c>
      <c r="G34" s="59">
        <f>SUM('Venituri proprii'!G36,ambulatoriu!G36,'Spital+Paraclinice'!G35,'SPITALIZARE ZI'!G35,'CONSILIUL LOCAL'!G35,REZIDENTI!G35)</f>
        <v>0</v>
      </c>
      <c r="H34" s="59">
        <f>SUM('Venituri proprii'!H36,ambulatoriu!H36,'Spital+Paraclinice'!H35,'SPITALIZARE ZI'!H35,'CONSILIUL LOCAL'!H35,REZIDENTI!H35)</f>
        <v>0</v>
      </c>
      <c r="I34" s="59">
        <f>SUM('Venituri proprii'!I36,ambulatoriu!I36,'Spital+Paraclinice'!I35,'SPITALIZARE ZI'!I35,'CONSILIUL LOCAL'!I35,REZIDENTI!I35)</f>
        <v>0</v>
      </c>
    </row>
    <row r="35" spans="1:9" ht="15" customHeight="1">
      <c r="A35" s="60"/>
      <c r="B35" s="61"/>
      <c r="C35" s="62" t="s">
        <v>96</v>
      </c>
      <c r="D35" s="60" t="s">
        <v>128</v>
      </c>
      <c r="E35" s="63">
        <f>SUM(F35:I35)</f>
        <v>0</v>
      </c>
      <c r="F35" s="59">
        <f>SUM('Venituri proprii'!F37,ambulatoriu!F37,'Spital+Paraclinice'!F36,'SPITALIZARE ZI'!F36,'CONSILIUL LOCAL'!F36,REZIDENTI!F36)</f>
        <v>0</v>
      </c>
      <c r="G35" s="59">
        <f>SUM('Venituri proprii'!G37,ambulatoriu!G37,'Spital+Paraclinice'!G36,'SPITALIZARE ZI'!G36,'CONSILIUL LOCAL'!G36,REZIDENTI!G36)</f>
        <v>0</v>
      </c>
      <c r="H35" s="59">
        <f>SUM('Venituri proprii'!H37,ambulatoriu!H37,'Spital+Paraclinice'!H36,'SPITALIZARE ZI'!H36,'CONSILIUL LOCAL'!H36,REZIDENTI!H36)</f>
        <v>0</v>
      </c>
      <c r="I35" s="59">
        <f>SUM('Venituri proprii'!I37,ambulatoriu!I37,'Spital+Paraclinice'!I36,'SPITALIZARE ZI'!I36,'CONSILIUL LOCAL'!I36,REZIDENTI!I36)</f>
        <v>0</v>
      </c>
    </row>
    <row r="36" spans="1:9" ht="15" customHeight="1">
      <c r="A36" s="60"/>
      <c r="B36" s="61"/>
      <c r="C36" s="62">
        <v>30</v>
      </c>
      <c r="D36" s="60" t="s">
        <v>129</v>
      </c>
      <c r="E36" s="63">
        <f>SUM(F36:I36)</f>
        <v>0</v>
      </c>
      <c r="F36" s="59">
        <f>SUM('Venituri proprii'!F38,ambulatoriu!F38,'Spital+Paraclinice'!F37,'SPITALIZARE ZI'!F37,'CONSILIUL LOCAL'!F37,REZIDENTI!F37)</f>
        <v>0</v>
      </c>
      <c r="G36" s="59">
        <f>SUM('Venituri proprii'!G38,ambulatoriu!G38,'Spital+Paraclinice'!G37,'SPITALIZARE ZI'!G37,'CONSILIUL LOCAL'!G37,REZIDENTI!G37)</f>
        <v>0</v>
      </c>
      <c r="H36" s="59">
        <f>SUM('Venituri proprii'!H38,ambulatoriu!H38,'Spital+Paraclinice'!H37,'SPITALIZARE ZI'!H37,'CONSILIUL LOCAL'!H37,REZIDENTI!H37)</f>
        <v>0</v>
      </c>
      <c r="I36" s="59">
        <f>SUM('Venituri proprii'!I38,ambulatoriu!I38,'Spital+Paraclinice'!I37,'SPITALIZARE ZI'!I37,'CONSILIUL LOCAL'!I37,REZIDENTI!I37)</f>
        <v>0</v>
      </c>
    </row>
    <row r="37" spans="1:9" ht="15" customHeight="1">
      <c r="A37" s="56">
        <v>10</v>
      </c>
      <c r="B37" s="55" t="s">
        <v>96</v>
      </c>
      <c r="C37" s="58"/>
      <c r="D37" s="56" t="s">
        <v>130</v>
      </c>
      <c r="E37" s="57">
        <f>SUM(E38:E44)</f>
        <v>212114</v>
      </c>
      <c r="F37" s="57">
        <f>SUM(F38:F44)</f>
        <v>66446</v>
      </c>
      <c r="G37" s="57">
        <f>G38+G39+G40+G41+G42+G43+G44</f>
        <v>62531</v>
      </c>
      <c r="H37" s="57">
        <f>H38+H39+H40+H41+H42+H43+H44</f>
        <v>62531</v>
      </c>
      <c r="I37" s="57">
        <f>I38+I39+I40+I41+I42+I43+I44</f>
        <v>20606</v>
      </c>
    </row>
    <row r="38" spans="1:9" ht="15" customHeight="1">
      <c r="A38" s="54"/>
      <c r="B38" s="55"/>
      <c r="C38" s="58" t="s">
        <v>92</v>
      </c>
      <c r="D38" s="54" t="s">
        <v>131</v>
      </c>
      <c r="E38" s="59">
        <f aca="true" t="shared" si="1" ref="E38:E44">SUM(F38:I38)</f>
        <v>157523</v>
      </c>
      <c r="F38" s="59">
        <f>SUM('Venituri proprii'!F40,ambulatoriu!F40,'Spital+Paraclinice'!F39,'SPITALIZARE ZI'!F39,'CONSILIUL LOCAL'!F39,REZIDENTI!F39)</f>
        <v>50056</v>
      </c>
      <c r="G38" s="59">
        <f>SUM('Venituri proprii'!G40,ambulatoriu!G40,'Spital+Paraclinice'!G39,'SPITALIZARE ZI'!G39,'CONSILIUL LOCAL'!G39,REZIDENTI!G39)</f>
        <v>46756</v>
      </c>
      <c r="H38" s="59">
        <f>SUM('Venituri proprii'!H40,ambulatoriu!H40,'Spital+Paraclinice'!H39,'SPITALIZARE ZI'!H39,'CONSILIUL LOCAL'!H39,REZIDENTI!H39)</f>
        <v>46756</v>
      </c>
      <c r="I38" s="59">
        <f>SUM('Venituri proprii'!I40,ambulatoriu!I40,'Spital+Paraclinice'!I39,'SPITALIZARE ZI'!I39,'CONSILIUL LOCAL'!I39,REZIDENTI!I39)</f>
        <v>13955</v>
      </c>
    </row>
    <row r="39" spans="1:9" ht="15" customHeight="1">
      <c r="A39" s="54"/>
      <c r="B39" s="55"/>
      <c r="C39" s="58" t="s">
        <v>94</v>
      </c>
      <c r="D39" s="54" t="s">
        <v>132</v>
      </c>
      <c r="E39" s="59">
        <f t="shared" si="1"/>
        <v>4074</v>
      </c>
      <c r="F39" s="59">
        <f>SUM('Venituri proprii'!F41,ambulatoriu!F41,'Spital+Paraclinice'!F40,'SPITALIZARE ZI'!F40,'CONSILIUL LOCAL'!F40,REZIDENTI!F40)</f>
        <v>1349</v>
      </c>
      <c r="G39" s="59">
        <f>SUM('Venituri proprii'!G41,ambulatoriu!G41,'Spital+Paraclinice'!G40,'SPITALIZARE ZI'!G40,'CONSILIUL LOCAL'!G40,REZIDENTI!G40)</f>
        <v>1099</v>
      </c>
      <c r="H39" s="59">
        <f>SUM('Venituri proprii'!H41,ambulatoriu!H41,'Spital+Paraclinice'!H40,'SPITALIZARE ZI'!H40,'CONSILIUL LOCAL'!H40,REZIDENTI!H40)</f>
        <v>1099</v>
      </c>
      <c r="I39" s="59">
        <f>SUM('Venituri proprii'!I41,ambulatoriu!I41,'Spital+Paraclinice'!I40,'SPITALIZARE ZI'!I40,'CONSILIUL LOCAL'!I40,REZIDENTI!I40)</f>
        <v>527</v>
      </c>
    </row>
    <row r="40" spans="1:9" ht="15" customHeight="1">
      <c r="A40" s="54"/>
      <c r="B40" s="55"/>
      <c r="C40" s="58" t="s">
        <v>96</v>
      </c>
      <c r="D40" s="54" t="s">
        <v>133</v>
      </c>
      <c r="E40" s="59">
        <f t="shared" si="1"/>
        <v>41497</v>
      </c>
      <c r="F40" s="59">
        <f>SUM('Venituri proprii'!F42,ambulatoriu!F42,'Spital+Paraclinice'!F41,'SPITALIZARE ZI'!F41,'CONSILIUL LOCAL'!F41,REZIDENTI!F41)</f>
        <v>12264</v>
      </c>
      <c r="G40" s="59">
        <f>SUM('Venituri proprii'!G42,ambulatoriu!G42,'Spital+Paraclinice'!G41,'SPITALIZARE ZI'!G41,'CONSILIUL LOCAL'!G41,REZIDENTI!G41)</f>
        <v>12059</v>
      </c>
      <c r="H40" s="59">
        <f>SUM('Venituri proprii'!H42,ambulatoriu!H42,'Spital+Paraclinice'!H41,'SPITALIZARE ZI'!H41,'CONSILIUL LOCAL'!H41,REZIDENTI!H41)</f>
        <v>12059</v>
      </c>
      <c r="I40" s="59">
        <f>SUM('Venituri proprii'!I42,ambulatoriu!I42,'Spital+Paraclinice'!I41,'SPITALIZARE ZI'!I41,'CONSILIUL LOCAL'!I41,REZIDENTI!I41)</f>
        <v>5115</v>
      </c>
    </row>
    <row r="41" spans="1:9" ht="15" customHeight="1">
      <c r="A41" s="58"/>
      <c r="B41" s="55"/>
      <c r="C41" s="58" t="s">
        <v>98</v>
      </c>
      <c r="D41" s="64" t="s">
        <v>134</v>
      </c>
      <c r="E41" s="59">
        <f t="shared" si="1"/>
        <v>2366</v>
      </c>
      <c r="F41" s="59">
        <f>SUM('Venituri proprii'!F43,ambulatoriu!F43,'Spital+Paraclinice'!F42,'SPITALIZARE ZI'!F42,'CONSILIUL LOCAL'!F42,REZIDENTI!F42)</f>
        <v>755</v>
      </c>
      <c r="G41" s="59">
        <f>SUM('Venituri proprii'!G43,ambulatoriu!G43,'Spital+Paraclinice'!G42,'SPITALIZARE ZI'!G42,'CONSILIUL LOCAL'!G42,REZIDENTI!G42)</f>
        <v>660</v>
      </c>
      <c r="H41" s="59">
        <f>SUM('Venituri proprii'!H43,ambulatoriu!H43,'Spital+Paraclinice'!H42,'SPITALIZARE ZI'!H42,'CONSILIUL LOCAL'!H42,REZIDENTI!H42)</f>
        <v>660</v>
      </c>
      <c r="I41" s="59">
        <f>SUM('Venituri proprii'!I43,ambulatoriu!I43,'Spital+Paraclinice'!I42,'SPITALIZARE ZI'!I42,'CONSILIUL LOCAL'!I42,REZIDENTI!I42)</f>
        <v>291</v>
      </c>
    </row>
    <row r="42" spans="1:9" ht="15" customHeight="1">
      <c r="A42" s="54"/>
      <c r="B42" s="55"/>
      <c r="C42" s="58" t="s">
        <v>100</v>
      </c>
      <c r="D42" s="54" t="s">
        <v>135</v>
      </c>
      <c r="E42" s="59">
        <f t="shared" si="1"/>
        <v>0</v>
      </c>
      <c r="F42" s="59">
        <f>SUM('Venituri proprii'!F44,ambulatoriu!F44,'Spital+Paraclinice'!F43,'SPITALIZARE ZI'!F43,'CONSILIUL LOCAL'!F43,REZIDENTI!F43)</f>
        <v>0</v>
      </c>
      <c r="G42" s="59">
        <f>SUM('Venituri proprii'!G44,ambulatoriu!G44,'Spital+Paraclinice'!G43,'SPITALIZARE ZI'!G43,'CONSILIUL LOCAL'!G43,REZIDENTI!G43)</f>
        <v>0</v>
      </c>
      <c r="H42" s="59">
        <f>SUM('Venituri proprii'!H44,ambulatoriu!H44,'Spital+Paraclinice'!H43,'SPITALIZARE ZI'!H43,'CONSILIUL LOCAL'!H43,REZIDENTI!H43)</f>
        <v>0</v>
      </c>
      <c r="I42" s="59">
        <f>SUM('Venituri proprii'!I44,ambulatoriu!I44,'Spital+Paraclinice'!I43,'SPITALIZARE ZI'!I43,'CONSILIUL LOCAL'!I43,REZIDENTI!I43)</f>
        <v>0</v>
      </c>
    </row>
    <row r="43" spans="1:9" ht="15" customHeight="1">
      <c r="A43" s="54"/>
      <c r="B43" s="55"/>
      <c r="C43" s="58" t="s">
        <v>102</v>
      </c>
      <c r="D43" s="54" t="s">
        <v>136</v>
      </c>
      <c r="E43" s="59">
        <f t="shared" si="1"/>
        <v>6654</v>
      </c>
      <c r="F43" s="59">
        <f>SUM('Venituri proprii'!F45,ambulatoriu!F45,'Spital+Paraclinice'!F44,'SPITALIZARE ZI'!F44,'CONSILIUL LOCAL'!F44,REZIDENTI!F44)</f>
        <v>2022</v>
      </c>
      <c r="G43" s="59">
        <f>SUM('Venituri proprii'!G45,ambulatoriu!G45,'Spital+Paraclinice'!G44,'SPITALIZARE ZI'!G44,'CONSILIUL LOCAL'!G44,REZIDENTI!G44)</f>
        <v>1957</v>
      </c>
      <c r="H43" s="59">
        <f>SUM('Venituri proprii'!H45,ambulatoriu!H45,'Spital+Paraclinice'!H44,'SPITALIZARE ZI'!H44,'CONSILIUL LOCAL'!H44,REZIDENTI!H44)</f>
        <v>1957</v>
      </c>
      <c r="I43" s="59">
        <f>SUM('Venituri proprii'!I45,ambulatoriu!I45,'Spital+Paraclinice'!I44,'SPITALIZARE ZI'!I44,'CONSILIUL LOCAL'!I44,REZIDENTI!I44)</f>
        <v>718</v>
      </c>
    </row>
    <row r="44" spans="1:9" ht="15" customHeight="1">
      <c r="A44" s="54"/>
      <c r="B44" s="55"/>
      <c r="C44" s="58" t="s">
        <v>104</v>
      </c>
      <c r="D44" s="66" t="s">
        <v>137</v>
      </c>
      <c r="E44" s="59">
        <f t="shared" si="1"/>
        <v>0</v>
      </c>
      <c r="F44" s="59">
        <f>SUM('Venituri proprii'!F46,ambulatoriu!F46,'Spital+Paraclinice'!F45,'SPITALIZARE ZI'!F45,'CONSILIUL LOCAL'!F45,REZIDENTI!F45)</f>
        <v>0</v>
      </c>
      <c r="G44" s="59">
        <f>SUM('Venituri proprii'!G46,ambulatoriu!G46,'Spital+Paraclinice'!G45,'SPITALIZARE ZI'!G45,'CONSILIUL LOCAL'!G45,REZIDENTI!G45)</f>
        <v>0</v>
      </c>
      <c r="H44" s="59">
        <f>SUM('Venituri proprii'!H46,ambulatoriu!H46,'Spital+Paraclinice'!H45,'SPITALIZARE ZI'!H45,'CONSILIUL LOCAL'!H45,REZIDENTI!H45)</f>
        <v>0</v>
      </c>
      <c r="I44" s="59">
        <f>SUM('Venituri proprii'!I46,ambulatoriu!I46,'Spital+Paraclinice'!I45,'SPITALIZARE ZI'!I45,'CONSILIUL LOCAL'!I45,REZIDENTI!I45)</f>
        <v>0</v>
      </c>
    </row>
    <row r="45" spans="1:9" ht="15" customHeight="1">
      <c r="A45" s="56">
        <v>20</v>
      </c>
      <c r="B45" s="55"/>
      <c r="C45" s="58"/>
      <c r="D45" s="56" t="s">
        <v>138</v>
      </c>
      <c r="E45" s="57">
        <f>SUM(E46,E57:E58,E61,E66,E70,E73:E81,E93)</f>
        <v>682533.33</v>
      </c>
      <c r="F45" s="57">
        <f>SUM(F46,F57:F58,F61,F66,F70,F73:F81,F93)</f>
        <v>259512.39</v>
      </c>
      <c r="G45" s="57">
        <f>SUM(G46,G57:G58,G61,G66,G70,G73:G81,G93)</f>
        <v>181177.24</v>
      </c>
      <c r="H45" s="57">
        <f>SUM(H46,H57:H58,H61,H66,H70,H73:H81,H93)</f>
        <v>177076.22</v>
      </c>
      <c r="I45" s="57">
        <f>SUM(I46,I57:I58,I61,I66,I70,I73:I81,I93)</f>
        <v>64767.479999999996</v>
      </c>
    </row>
    <row r="46" spans="1:9" ht="15" customHeight="1">
      <c r="A46" s="54"/>
      <c r="B46" s="55" t="s">
        <v>92</v>
      </c>
      <c r="C46" s="58"/>
      <c r="D46" s="56" t="s">
        <v>86</v>
      </c>
      <c r="E46" s="57">
        <f>SUM(E47:E56)</f>
        <v>437142.49</v>
      </c>
      <c r="F46" s="57">
        <f>SUM(F47:F56)</f>
        <v>180348.39</v>
      </c>
      <c r="G46" s="57">
        <f>SUM(G47:G56)</f>
        <v>109537.23999999999</v>
      </c>
      <c r="H46" s="57">
        <f>SUM(H47:H56)</f>
        <v>104514.38</v>
      </c>
      <c r="I46" s="57">
        <f>SUM(I47:I56)</f>
        <v>42742.479999999996</v>
      </c>
    </row>
    <row r="47" spans="1:9" ht="15" customHeight="1">
      <c r="A47" s="54"/>
      <c r="B47" s="55"/>
      <c r="C47" s="67" t="s">
        <v>92</v>
      </c>
      <c r="D47" s="68" t="s">
        <v>139</v>
      </c>
      <c r="E47" s="59">
        <f aca="true" t="shared" si="2" ref="E47:E57">SUM(F47:I47)</f>
        <v>3061.4300000000003</v>
      </c>
      <c r="F47" s="59">
        <f>SUM('Venituri proprii'!F49,ambulatoriu!F49,'Spital+Paraclinice'!F48,'SPITALIZARE ZI'!F48,'CONSILIUL LOCAL'!F48,REZIDENTI!F48)</f>
        <v>1210.63</v>
      </c>
      <c r="G47" s="59">
        <f>SUM('Venituri proprii'!G49,ambulatoriu!G49,'Spital+Paraclinice'!G48,'SPITALIZARE ZI'!G48,'CONSILIUL LOCAL'!G48,REZIDENTI!G48)</f>
        <v>900.4</v>
      </c>
      <c r="H47" s="59">
        <f>SUM('Venituri proprii'!H49,ambulatoriu!H49,'Spital+Paraclinice'!H48,'SPITALIZARE ZI'!H48,'CONSILIUL LOCAL'!H48,REZIDENTI!H48)</f>
        <v>750.4</v>
      </c>
      <c r="I47" s="59">
        <f>SUM('Venituri proprii'!I49,ambulatoriu!I49,'Spital+Paraclinice'!I48,'SPITALIZARE ZI'!I48,'CONSILIUL LOCAL'!I48,REZIDENTI!I48)</f>
        <v>200</v>
      </c>
    </row>
    <row r="48" spans="1:9" ht="15" customHeight="1">
      <c r="A48" s="54"/>
      <c r="B48" s="55"/>
      <c r="C48" s="58" t="s">
        <v>94</v>
      </c>
      <c r="D48" s="54" t="s">
        <v>140</v>
      </c>
      <c r="E48" s="59">
        <f t="shared" si="2"/>
        <v>11600</v>
      </c>
      <c r="F48" s="59">
        <f>SUM('Venituri proprii'!F50,ambulatoriu!F50,'Spital+Paraclinice'!F49,'SPITALIZARE ZI'!F49,'CONSILIUL LOCAL'!F49,REZIDENTI!F49)</f>
        <v>3600</v>
      </c>
      <c r="G48" s="59">
        <f>SUM('Venituri proprii'!G50,ambulatoriu!G50,'Spital+Paraclinice'!G49,'SPITALIZARE ZI'!G49,'CONSILIUL LOCAL'!G49,REZIDENTI!G49)</f>
        <v>3600</v>
      </c>
      <c r="H48" s="59">
        <f>SUM('Venituri proprii'!H50,ambulatoriu!H50,'Spital+Paraclinice'!H49,'SPITALIZARE ZI'!H49,'CONSILIUL LOCAL'!H49,REZIDENTI!H49)</f>
        <v>2600</v>
      </c>
      <c r="I48" s="59">
        <f>SUM('Venituri proprii'!I50,ambulatoriu!I50,'Spital+Paraclinice'!I49,'SPITALIZARE ZI'!I49,'CONSILIUL LOCAL'!I49,REZIDENTI!I49)</f>
        <v>1800</v>
      </c>
    </row>
    <row r="49" spans="1:9" ht="15" customHeight="1">
      <c r="A49" s="54"/>
      <c r="B49" s="55"/>
      <c r="C49" s="58" t="s">
        <v>96</v>
      </c>
      <c r="D49" s="54" t="s">
        <v>141</v>
      </c>
      <c r="E49" s="59">
        <f t="shared" si="2"/>
        <v>257931.05999999997</v>
      </c>
      <c r="F49" s="59">
        <f>SUM('Venituri proprii'!F51,ambulatoriu!F51,'Spital+Paraclinice'!F50,'SPITALIZARE ZI'!F50,'CONSILIUL LOCAL'!F50,REZIDENTI!F50)</f>
        <v>121587.76</v>
      </c>
      <c r="G49" s="59">
        <f>SUM('Venituri proprii'!G51,ambulatoriu!G51,'Spital+Paraclinice'!G50,'SPITALIZARE ZI'!G50,'CONSILIUL LOCAL'!G50,REZIDENTI!G50)</f>
        <v>57336.84</v>
      </c>
      <c r="H49" s="59">
        <f>SUM('Venituri proprii'!H51,ambulatoriu!H51,'Spital+Paraclinice'!H50,'SPITALIZARE ZI'!H50,'CONSILIUL LOCAL'!H50,REZIDENTI!H50)</f>
        <v>56213.979999999996</v>
      </c>
      <c r="I49" s="59">
        <f>SUM('Venituri proprii'!I51,ambulatoriu!I51,'Spital+Paraclinice'!I50,'SPITALIZARE ZI'!I50,'CONSILIUL LOCAL'!I50,REZIDENTI!I50)</f>
        <v>22792.48</v>
      </c>
    </row>
    <row r="50" spans="1:9" ht="15" customHeight="1">
      <c r="A50" s="54"/>
      <c r="B50" s="55"/>
      <c r="C50" s="58" t="s">
        <v>98</v>
      </c>
      <c r="D50" s="54" t="s">
        <v>142</v>
      </c>
      <c r="E50" s="59">
        <f t="shared" si="2"/>
        <v>12800</v>
      </c>
      <c r="F50" s="59">
        <f>SUM('Venituri proprii'!F52,ambulatoriu!F52,'Spital+Paraclinice'!F51,'SPITALIZARE ZI'!F51,'CONSILIUL LOCAL'!F51,REZIDENTI!F51)</f>
        <v>5200</v>
      </c>
      <c r="G50" s="59">
        <f>SUM('Venituri proprii'!G52,ambulatoriu!G52,'Spital+Paraclinice'!G51,'SPITALIZARE ZI'!G51,'CONSILIUL LOCAL'!G51,REZIDENTI!G51)</f>
        <v>3200</v>
      </c>
      <c r="H50" s="59">
        <f>SUM('Venituri proprii'!H52,ambulatoriu!H52,'Spital+Paraclinice'!H51,'SPITALIZARE ZI'!H51,'CONSILIUL LOCAL'!H51,REZIDENTI!H51)</f>
        <v>2700</v>
      </c>
      <c r="I50" s="59">
        <f>SUM('Venituri proprii'!I52,ambulatoriu!I52,'Spital+Paraclinice'!I51,'SPITALIZARE ZI'!I51,'CONSILIUL LOCAL'!I51,REZIDENTI!I51)</f>
        <v>1700</v>
      </c>
    </row>
    <row r="51" spans="1:9" ht="15" customHeight="1">
      <c r="A51" s="54"/>
      <c r="B51" s="55"/>
      <c r="C51" s="58" t="s">
        <v>100</v>
      </c>
      <c r="D51" s="68" t="s">
        <v>143</v>
      </c>
      <c r="E51" s="59">
        <f t="shared" si="2"/>
        <v>1950</v>
      </c>
      <c r="F51" s="59">
        <f>SUM('Venituri proprii'!F53,ambulatoriu!F53,'Spital+Paraclinice'!F52,'SPITALIZARE ZI'!F52,'CONSILIUL LOCAL'!F52,REZIDENTI!F52)</f>
        <v>550</v>
      </c>
      <c r="G51" s="59">
        <f>SUM('Venituri proprii'!G53,ambulatoriu!G53,'Spital+Paraclinice'!G52,'SPITALIZARE ZI'!G52,'CONSILIUL LOCAL'!G52,REZIDENTI!G52)</f>
        <v>550</v>
      </c>
      <c r="H51" s="59">
        <f>SUM('Venituri proprii'!H53,ambulatoriu!H53,'Spital+Paraclinice'!H52,'SPITALIZARE ZI'!H52,'CONSILIUL LOCAL'!H52,REZIDENTI!H52)</f>
        <v>550</v>
      </c>
      <c r="I51" s="59">
        <f>SUM('Venituri proprii'!I53,ambulatoriu!I53,'Spital+Paraclinice'!I52,'SPITALIZARE ZI'!I52,'CONSILIUL LOCAL'!I52,REZIDENTI!I52)</f>
        <v>300</v>
      </c>
    </row>
    <row r="52" spans="1:9" ht="15" customHeight="1">
      <c r="A52" s="54"/>
      <c r="B52" s="55"/>
      <c r="C52" s="58" t="s">
        <v>102</v>
      </c>
      <c r="D52" s="54" t="s">
        <v>144</v>
      </c>
      <c r="E52" s="59">
        <f t="shared" si="2"/>
        <v>10000</v>
      </c>
      <c r="F52" s="59">
        <f>SUM('Venituri proprii'!F54,ambulatoriu!F54,'Spital+Paraclinice'!F53,'SPITALIZARE ZI'!F53,'CONSILIUL LOCAL'!F53,REZIDENTI!F53)</f>
        <v>0</v>
      </c>
      <c r="G52" s="59">
        <f>SUM('Venituri proprii'!G54,ambulatoriu!G54,'Spital+Paraclinice'!G53,'SPITALIZARE ZI'!G53,'CONSILIUL LOCAL'!G53,REZIDENTI!G53)</f>
        <v>5000</v>
      </c>
      <c r="H52" s="59">
        <f>SUM('Venituri proprii'!H54,ambulatoriu!H54,'Spital+Paraclinice'!H53,'SPITALIZARE ZI'!H53,'CONSILIUL LOCAL'!H53,REZIDENTI!H53)</f>
        <v>5000</v>
      </c>
      <c r="I52" s="59">
        <f>SUM('Venituri proprii'!I54,ambulatoriu!I54,'Spital+Paraclinice'!I53,'SPITALIZARE ZI'!I53,'CONSILIUL LOCAL'!I53,REZIDENTI!I53)</f>
        <v>0</v>
      </c>
    </row>
    <row r="53" spans="1:9" ht="15" customHeight="1">
      <c r="A53" s="54"/>
      <c r="B53" s="55"/>
      <c r="C53" s="58" t="s">
        <v>104</v>
      </c>
      <c r="D53" s="54" t="s">
        <v>145</v>
      </c>
      <c r="E53" s="59">
        <f t="shared" si="2"/>
        <v>0</v>
      </c>
      <c r="F53" s="59">
        <f>SUM('Venituri proprii'!F55,ambulatoriu!F55,'Spital+Paraclinice'!F54,'SPITALIZARE ZI'!F54,'CONSILIUL LOCAL'!F54,REZIDENTI!F54)</f>
        <v>0</v>
      </c>
      <c r="G53" s="59">
        <f>SUM('Venituri proprii'!G55,ambulatoriu!G55,'Spital+Paraclinice'!G54,'SPITALIZARE ZI'!G54,'CONSILIUL LOCAL'!G54,REZIDENTI!G54)</f>
        <v>0</v>
      </c>
      <c r="H53" s="59">
        <f>SUM('Venituri proprii'!H55,ambulatoriu!H55,'Spital+Paraclinice'!H54,'SPITALIZARE ZI'!H54,'CONSILIUL LOCAL'!H54,REZIDENTI!H54)</f>
        <v>0</v>
      </c>
      <c r="I53" s="59">
        <f>SUM('Venituri proprii'!I55,ambulatoriu!I55,'Spital+Paraclinice'!I54,'SPITALIZARE ZI'!I54,'CONSILIUL LOCAL'!I54,REZIDENTI!I54)</f>
        <v>0</v>
      </c>
    </row>
    <row r="54" spans="1:9" ht="15" customHeight="1">
      <c r="A54" s="54"/>
      <c r="B54" s="55"/>
      <c r="C54" s="58" t="s">
        <v>106</v>
      </c>
      <c r="D54" s="68" t="s">
        <v>146</v>
      </c>
      <c r="E54" s="59">
        <f t="shared" si="2"/>
        <v>9800</v>
      </c>
      <c r="F54" s="59">
        <f>SUM('Venituri proprii'!F56,ambulatoriu!F56,'Spital+Paraclinice'!F55,'SPITALIZARE ZI'!F55,'CONSILIUL LOCAL'!F55,REZIDENTI!F55)</f>
        <v>3200</v>
      </c>
      <c r="G54" s="59">
        <f>SUM('Venituri proprii'!G56,ambulatoriu!G56,'Spital+Paraclinice'!G55,'SPITALIZARE ZI'!G55,'CONSILIUL LOCAL'!G55,REZIDENTI!G55)</f>
        <v>2700</v>
      </c>
      <c r="H54" s="59">
        <f>SUM('Venituri proprii'!H56,ambulatoriu!H56,'Spital+Paraclinice'!H55,'SPITALIZARE ZI'!H55,'CONSILIUL LOCAL'!H55,REZIDENTI!H55)</f>
        <v>2700</v>
      </c>
      <c r="I54" s="59">
        <f>SUM('Venituri proprii'!I56,ambulatoriu!I56,'Spital+Paraclinice'!I55,'SPITALIZARE ZI'!I55,'CONSILIUL LOCAL'!I55,REZIDENTI!I55)</f>
        <v>1200</v>
      </c>
    </row>
    <row r="55" spans="1:9" ht="15" customHeight="1">
      <c r="A55" s="54"/>
      <c r="B55" s="55"/>
      <c r="C55" s="58" t="s">
        <v>108</v>
      </c>
      <c r="D55" s="54" t="s">
        <v>147</v>
      </c>
      <c r="E55" s="59">
        <f t="shared" si="2"/>
        <v>18000</v>
      </c>
      <c r="F55" s="59">
        <f>SUM('Venituri proprii'!F57,ambulatoriu!F57,'Spital+Paraclinice'!F56,'SPITALIZARE ZI'!F56,'CONSILIUL LOCAL'!F56,REZIDENTI!F56)</f>
        <v>8000</v>
      </c>
      <c r="G55" s="59">
        <f>SUM('Venituri proprii'!G57,ambulatoriu!G57,'Spital+Paraclinice'!G56,'SPITALIZARE ZI'!G56,'CONSILIUL LOCAL'!G56,REZIDENTI!G56)</f>
        <v>4250</v>
      </c>
      <c r="H55" s="59">
        <f>SUM('Venituri proprii'!H57,ambulatoriu!H57,'Spital+Paraclinice'!H56,'SPITALIZARE ZI'!H56,'CONSILIUL LOCAL'!H56,REZIDENTI!H56)</f>
        <v>3500</v>
      </c>
      <c r="I55" s="59">
        <f>SUM('Venituri proprii'!I57,ambulatoriu!I57,'Spital+Paraclinice'!I56,'SPITALIZARE ZI'!I56,'CONSILIUL LOCAL'!I56,REZIDENTI!I56)</f>
        <v>2250</v>
      </c>
    </row>
    <row r="56" spans="1:9" ht="15" customHeight="1">
      <c r="A56" s="54"/>
      <c r="B56" s="55"/>
      <c r="C56" s="58">
        <v>30</v>
      </c>
      <c r="D56" s="54" t="s">
        <v>148</v>
      </c>
      <c r="E56" s="59">
        <f t="shared" si="2"/>
        <v>112000</v>
      </c>
      <c r="F56" s="59">
        <f>SUM('Venituri proprii'!F58,ambulatoriu!F58,'Spital+Paraclinice'!F57,'SPITALIZARE ZI'!F57,'CONSILIUL LOCAL'!F57,REZIDENTI!F57)</f>
        <v>37000</v>
      </c>
      <c r="G56" s="59">
        <f>SUM('Venituri proprii'!G58,ambulatoriu!G58,'Spital+Paraclinice'!G57,'SPITALIZARE ZI'!G57,'CONSILIUL LOCAL'!G57,REZIDENTI!G57)</f>
        <v>32000</v>
      </c>
      <c r="H56" s="59">
        <f>SUM('Venituri proprii'!H58,ambulatoriu!H58,'Spital+Paraclinice'!H57,'SPITALIZARE ZI'!H57,'CONSILIUL LOCAL'!H57,REZIDENTI!H57)</f>
        <v>30500</v>
      </c>
      <c r="I56" s="59">
        <f>SUM('Venituri proprii'!I58,ambulatoriu!I58,'Spital+Paraclinice'!I57,'SPITALIZARE ZI'!I57,'CONSILIUL LOCAL'!I57,REZIDENTI!I57)</f>
        <v>12500</v>
      </c>
    </row>
    <row r="57" spans="1:9" ht="15" customHeight="1">
      <c r="A57" s="54"/>
      <c r="B57" s="55" t="s">
        <v>94</v>
      </c>
      <c r="C57" s="58"/>
      <c r="D57" s="56" t="s">
        <v>149</v>
      </c>
      <c r="E57" s="57">
        <f t="shared" si="2"/>
        <v>35000</v>
      </c>
      <c r="F57" s="57">
        <f>SUM('Venituri proprii'!F59,ambulatoriu!F59,'Spital+Paraclinice'!F58,'CONSILIUL LOCAL'!F58,REZIDENTI!F58)</f>
        <v>12000</v>
      </c>
      <c r="G57" s="57">
        <f>SUM('Venituri proprii'!G59,ambulatoriu!G59,'Spital+Paraclinice'!G58,'CONSILIUL LOCAL'!G58,REZIDENTI!G58)</f>
        <v>8500</v>
      </c>
      <c r="H57" s="57">
        <f>SUM('Venituri proprii'!H59,ambulatoriu!H59,'Spital+Paraclinice'!H58,'CONSILIUL LOCAL'!H58,REZIDENTI!H58)</f>
        <v>8500</v>
      </c>
      <c r="I57" s="57">
        <f>SUM('Venituri proprii'!I59,ambulatoriu!I59,'Spital+Paraclinice'!I58,'CONSILIUL LOCAL'!I58,REZIDENTI!I58)</f>
        <v>6000</v>
      </c>
    </row>
    <row r="58" spans="1:9" ht="15" customHeight="1">
      <c r="A58" s="54"/>
      <c r="B58" s="55" t="s">
        <v>96</v>
      </c>
      <c r="C58" s="58"/>
      <c r="D58" s="56" t="s">
        <v>150</v>
      </c>
      <c r="E58" s="57">
        <f>SUM(E59:E60)</f>
        <v>52374</v>
      </c>
      <c r="F58" s="57">
        <f>SUM(F59:F60)</f>
        <v>19374</v>
      </c>
      <c r="G58" s="57">
        <f>SUM(G59:G60)</f>
        <v>15000</v>
      </c>
      <c r="H58" s="57">
        <f>SUM(H59:H60)</f>
        <v>15000</v>
      </c>
      <c r="I58" s="57">
        <f>SUM(I59:I60)</f>
        <v>3000</v>
      </c>
    </row>
    <row r="59" spans="1:9" ht="15" customHeight="1">
      <c r="A59" s="54"/>
      <c r="B59" s="55"/>
      <c r="C59" s="58" t="s">
        <v>92</v>
      </c>
      <c r="D59" s="54" t="s">
        <v>151</v>
      </c>
      <c r="E59" s="59">
        <f>SUM(F59:I59)</f>
        <v>52374</v>
      </c>
      <c r="F59" s="59">
        <f>SUM('Venituri proprii'!F61,ambulatoriu!F61,'Spital+Paraclinice'!F60,'SPITALIZARE ZI'!F60,'CONSILIUL LOCAL'!F60,REZIDENTI!F60)</f>
        <v>19374</v>
      </c>
      <c r="G59" s="59">
        <f>SUM('Venituri proprii'!G61,ambulatoriu!G61,'Spital+Paraclinice'!G60,'SPITALIZARE ZI'!G60,'CONSILIUL LOCAL'!G60,REZIDENTI!G60)</f>
        <v>15000</v>
      </c>
      <c r="H59" s="59">
        <f>SUM('Venituri proprii'!H61,ambulatoriu!H61,'Spital+Paraclinice'!H60,'SPITALIZARE ZI'!H60,'CONSILIUL LOCAL'!H60,REZIDENTI!H60)</f>
        <v>15000</v>
      </c>
      <c r="I59" s="59">
        <f>SUM('Venituri proprii'!I61,ambulatoriu!I61,'Spital+Paraclinice'!I60,'SPITALIZARE ZI'!I60,'CONSILIUL LOCAL'!I60,REZIDENTI!I60)</f>
        <v>3000</v>
      </c>
    </row>
    <row r="60" spans="1:9" ht="15" customHeight="1">
      <c r="A60" s="54"/>
      <c r="B60" s="55"/>
      <c r="C60" s="58" t="s">
        <v>94</v>
      </c>
      <c r="D60" s="54" t="s">
        <v>152</v>
      </c>
      <c r="E60" s="59">
        <f>SUM(F60:I60)</f>
        <v>0</v>
      </c>
      <c r="F60" s="59">
        <f>SUM('Venituri proprii'!F62,ambulatoriu!F62,'Spital+Paraclinice'!F61,'SPITALIZARE ZI'!F61,'CONSILIUL LOCAL'!F61,REZIDENTI!F61)</f>
        <v>0</v>
      </c>
      <c r="G60" s="59">
        <f>SUM('Venituri proprii'!G62,ambulatoriu!G62,'Spital+Paraclinice'!G61,'SPITALIZARE ZI'!G61,'CONSILIUL LOCAL'!G61,REZIDENTI!G61)</f>
        <v>0</v>
      </c>
      <c r="H60" s="59">
        <f>SUM('Venituri proprii'!H62,ambulatoriu!H62,'Spital+Paraclinice'!H61,'SPITALIZARE ZI'!H61,'CONSILIUL LOCAL'!H61,REZIDENTI!H61)</f>
        <v>0</v>
      </c>
      <c r="I60" s="59">
        <f>SUM('Venituri proprii'!I62,ambulatoriu!I62,'Spital+Paraclinice'!I61,'SPITALIZARE ZI'!I61,'CONSILIUL LOCAL'!I61,REZIDENTI!I61)</f>
        <v>0</v>
      </c>
    </row>
    <row r="61" spans="1:9" ht="15" customHeight="1">
      <c r="A61" s="54"/>
      <c r="B61" s="55" t="s">
        <v>98</v>
      </c>
      <c r="C61" s="58"/>
      <c r="D61" s="56" t="s">
        <v>153</v>
      </c>
      <c r="E61" s="57">
        <f>SUM(E62:E65)</f>
        <v>122516.84</v>
      </c>
      <c r="F61" s="57">
        <f>SUM(F62:F65)</f>
        <v>39790</v>
      </c>
      <c r="G61" s="57">
        <f>SUM(G62:G65)</f>
        <v>39140</v>
      </c>
      <c r="H61" s="57">
        <f>SUM(H62:H65)</f>
        <v>35061.84</v>
      </c>
      <c r="I61" s="57">
        <f>SUM(I62:I65)</f>
        <v>8525</v>
      </c>
    </row>
    <row r="62" spans="1:9" ht="15" customHeight="1">
      <c r="A62" s="54"/>
      <c r="B62" s="55"/>
      <c r="C62" s="58" t="s">
        <v>92</v>
      </c>
      <c r="D62" s="54" t="s">
        <v>154</v>
      </c>
      <c r="E62" s="59">
        <f>SUM(F62:I62)</f>
        <v>70000</v>
      </c>
      <c r="F62" s="59">
        <f>SUM('Venituri proprii'!F64,ambulatoriu!F64,'Spital+Paraclinice'!F63,'SPITALIZARE ZI'!F63,'CONSILIUL LOCAL'!F63,REZIDENTI!F63)</f>
        <v>23000</v>
      </c>
      <c r="G62" s="59">
        <f>SUM('Venituri proprii'!G64,ambulatoriu!G64,'Spital+Paraclinice'!G63,'SPITALIZARE ZI'!G63,'CONSILIUL LOCAL'!G63,REZIDENTI!G63)</f>
        <v>21000</v>
      </c>
      <c r="H62" s="59">
        <f>SUM('Venituri proprii'!H64,ambulatoriu!H64,'Spital+Paraclinice'!H63,'SPITALIZARE ZI'!H63,'CONSILIUL LOCAL'!H63,REZIDENTI!H63)</f>
        <v>21000</v>
      </c>
      <c r="I62" s="59">
        <f>SUM('Venituri proprii'!I64,ambulatoriu!I64,'Spital+Paraclinice'!I63,'SPITALIZARE ZI'!I63,'CONSILIUL LOCAL'!I63,REZIDENTI!I63)</f>
        <v>5000</v>
      </c>
    </row>
    <row r="63" spans="1:9" ht="15" customHeight="1">
      <c r="A63" s="54"/>
      <c r="B63" s="55"/>
      <c r="C63" s="58" t="s">
        <v>94</v>
      </c>
      <c r="D63" s="69" t="s">
        <v>155</v>
      </c>
      <c r="E63" s="59">
        <f>SUM(F63:I63)</f>
        <v>23175</v>
      </c>
      <c r="F63" s="59">
        <f>SUM('Venituri proprii'!F65,ambulatoriu!F65,'Spital+Paraclinice'!F64,'SPITALIZARE ZI'!F64,'CONSILIUL LOCAL'!F64,REZIDENTI!F64)</f>
        <v>7550</v>
      </c>
      <c r="G63" s="59">
        <f>SUM('Venituri proprii'!G65,ambulatoriu!G65,'Spital+Paraclinice'!G64,'SPITALIZARE ZI'!G64,'CONSILIUL LOCAL'!G64,REZIDENTI!G64)</f>
        <v>8000</v>
      </c>
      <c r="H63" s="59">
        <f>SUM('Venituri proprii'!H65,ambulatoriu!H65,'Spital+Paraclinice'!H64,'SPITALIZARE ZI'!H64,'CONSILIUL LOCAL'!H64,REZIDENTI!H64)</f>
        <v>6625</v>
      </c>
      <c r="I63" s="59">
        <f>SUM('Venituri proprii'!I65,ambulatoriu!I65,'Spital+Paraclinice'!I64,'SPITALIZARE ZI'!I64,'CONSILIUL LOCAL'!I64,REZIDENTI!I64)</f>
        <v>1000</v>
      </c>
    </row>
    <row r="64" spans="1:9" ht="15" customHeight="1">
      <c r="A64" s="54"/>
      <c r="B64" s="55"/>
      <c r="C64" s="58" t="s">
        <v>96</v>
      </c>
      <c r="D64" s="54" t="s">
        <v>156</v>
      </c>
      <c r="E64" s="59">
        <f>SUM(F64:I64)</f>
        <v>9416.84</v>
      </c>
      <c r="F64" s="59">
        <f>SUM('Venituri proprii'!F66,ambulatoriu!F66,'Spital+Paraclinice'!F65,'SPITALIZARE ZI'!F65,'CONSILIUL LOCAL'!F65,REZIDENTI!F65)</f>
        <v>2240</v>
      </c>
      <c r="G64" s="59">
        <f>SUM('Venituri proprii'!G66,ambulatoriu!G66,'Spital+Paraclinice'!G65,'SPITALIZARE ZI'!G65,'CONSILIUL LOCAL'!G65,REZIDENTI!G65)</f>
        <v>3140</v>
      </c>
      <c r="H64" s="59">
        <f>SUM('Venituri proprii'!H66,ambulatoriu!H66,'Spital+Paraclinice'!H65,'SPITALIZARE ZI'!H65,'CONSILIUL LOCAL'!H65,REZIDENTI!H65)</f>
        <v>3036.84</v>
      </c>
      <c r="I64" s="59">
        <f>SUM('Venituri proprii'!I66,ambulatoriu!I66,'Spital+Paraclinice'!I65,'SPITALIZARE ZI'!I65,'CONSILIUL LOCAL'!I65,REZIDENTI!I65)</f>
        <v>1000</v>
      </c>
    </row>
    <row r="65" spans="1:9" ht="15" customHeight="1">
      <c r="A65" s="54"/>
      <c r="B65" s="55"/>
      <c r="C65" s="58" t="s">
        <v>98</v>
      </c>
      <c r="D65" s="54" t="s">
        <v>157</v>
      </c>
      <c r="E65" s="59">
        <f>SUM(F65:I65)</f>
        <v>19925</v>
      </c>
      <c r="F65" s="59">
        <f>SUM('Venituri proprii'!F67,ambulatoriu!F67,'Spital+Paraclinice'!F66,'SPITALIZARE ZI'!F66,'CONSILIUL LOCAL'!F66,REZIDENTI!F66)</f>
        <v>7000</v>
      </c>
      <c r="G65" s="59">
        <f>SUM('Venituri proprii'!G67,ambulatoriu!G67,'Spital+Paraclinice'!G66,'SPITALIZARE ZI'!G66,'CONSILIUL LOCAL'!G66,REZIDENTI!G66)</f>
        <v>7000</v>
      </c>
      <c r="H65" s="59">
        <f>SUM('Venituri proprii'!H67,ambulatoriu!H67,'Spital+Paraclinice'!H66,'SPITALIZARE ZI'!H66,'CONSILIUL LOCAL'!H66,REZIDENTI!H66)</f>
        <v>4400</v>
      </c>
      <c r="I65" s="59">
        <f>SUM('Venituri proprii'!I67,ambulatoriu!I67,'Spital+Paraclinice'!I66,'SPITALIZARE ZI'!I66,'CONSILIUL LOCAL'!I66,REZIDENTI!I66)</f>
        <v>1525</v>
      </c>
    </row>
    <row r="66" spans="1:9" ht="18.75" customHeight="1">
      <c r="A66" s="54"/>
      <c r="B66" s="55" t="s">
        <v>100</v>
      </c>
      <c r="C66" s="70"/>
      <c r="D66" s="71" t="s">
        <v>158</v>
      </c>
      <c r="E66" s="57">
        <f>SUM(E67:E69)</f>
        <v>20000</v>
      </c>
      <c r="F66" s="57">
        <f>SUM(F67:F69)</f>
        <v>4000</v>
      </c>
      <c r="G66" s="57">
        <f>SUM(G67:G69)</f>
        <v>4000</v>
      </c>
      <c r="H66" s="57">
        <f>SUM(H67:H69)</f>
        <v>9000</v>
      </c>
      <c r="I66" s="57">
        <f>SUM(I67:I69)</f>
        <v>3000</v>
      </c>
    </row>
    <row r="67" spans="1:9" ht="15" customHeight="1">
      <c r="A67" s="54"/>
      <c r="B67" s="55"/>
      <c r="C67" s="72" t="s">
        <v>92</v>
      </c>
      <c r="D67" s="69" t="s">
        <v>159</v>
      </c>
      <c r="E67" s="59">
        <f>SUM(F67:I67)</f>
        <v>8000</v>
      </c>
      <c r="F67" s="59">
        <f>SUM('Venituri proprii'!F69,ambulatoriu!F69,'Spital+Paraclinice'!F68,'SPITALIZARE ZI'!F68,'CONSILIUL LOCAL'!F68,REZIDENTI!F68)</f>
        <v>1500</v>
      </c>
      <c r="G67" s="59">
        <f>SUM('Venituri proprii'!G69,ambulatoriu!G69,'Spital+Paraclinice'!G68,'SPITALIZARE ZI'!G68,'CONSILIUL LOCAL'!G68,REZIDENTI!G68)</f>
        <v>1500</v>
      </c>
      <c r="H67" s="59">
        <f>SUM('Venituri proprii'!H69,ambulatoriu!H69,'Spital+Paraclinice'!H68,'SPITALIZARE ZI'!H68,'CONSILIUL LOCAL'!H68,REZIDENTI!H68)</f>
        <v>4000</v>
      </c>
      <c r="I67" s="59">
        <f>SUM('Venituri proprii'!I69,ambulatoriu!I69,'Spital+Paraclinice'!I68,'SPITALIZARE ZI'!I68,'CONSILIUL LOCAL'!I68,REZIDENTI!I68)</f>
        <v>1000</v>
      </c>
    </row>
    <row r="68" spans="1:9" ht="15" customHeight="1">
      <c r="A68" s="54"/>
      <c r="B68" s="55"/>
      <c r="C68" s="72" t="s">
        <v>94</v>
      </c>
      <c r="D68" s="69" t="s">
        <v>160</v>
      </c>
      <c r="E68" s="59">
        <f>SUM(F68:I68)</f>
        <v>8000</v>
      </c>
      <c r="F68" s="59">
        <f>SUM('Venituri proprii'!F70,ambulatoriu!F70,'Spital+Paraclinice'!F69,'SPITALIZARE ZI'!F69,'CONSILIUL LOCAL'!F69,REZIDENTI!F69)</f>
        <v>1500</v>
      </c>
      <c r="G68" s="59">
        <f>SUM('Venituri proprii'!G70,ambulatoriu!G70,'Spital+Paraclinice'!G69,'SPITALIZARE ZI'!G69,'CONSILIUL LOCAL'!G69,REZIDENTI!G69)</f>
        <v>1500</v>
      </c>
      <c r="H68" s="59">
        <f>SUM('Venituri proprii'!H70,ambulatoriu!H70,'Spital+Paraclinice'!H69,'SPITALIZARE ZI'!H69,'CONSILIUL LOCAL'!H69,REZIDENTI!H69)</f>
        <v>4000</v>
      </c>
      <c r="I68" s="59">
        <f>SUM('Venituri proprii'!I70,ambulatoriu!I70,'Spital+Paraclinice'!I69,'SPITALIZARE ZI'!I69,'CONSILIUL LOCAL'!I69,REZIDENTI!I69)</f>
        <v>1000</v>
      </c>
    </row>
    <row r="69" spans="1:9" ht="15" customHeight="1">
      <c r="A69" s="54"/>
      <c r="B69" s="55"/>
      <c r="C69" s="72" t="s">
        <v>96</v>
      </c>
      <c r="D69" s="69" t="s">
        <v>161</v>
      </c>
      <c r="E69" s="59">
        <f>SUM(F69:I69)</f>
        <v>4000</v>
      </c>
      <c r="F69" s="59">
        <f>SUM('Venituri proprii'!F71,ambulatoriu!F71,'Spital+Paraclinice'!F70,'SPITALIZARE ZI'!F70,'CONSILIUL LOCAL'!F70,REZIDENTI!F70)</f>
        <v>1000</v>
      </c>
      <c r="G69" s="59">
        <f>SUM('Venituri proprii'!G71,ambulatoriu!G71,'Spital+Paraclinice'!G70,'SPITALIZARE ZI'!G70,'CONSILIUL LOCAL'!G70,REZIDENTI!G70)</f>
        <v>1000</v>
      </c>
      <c r="H69" s="59">
        <f>SUM('Venituri proprii'!H71,ambulatoriu!H71,'Spital+Paraclinice'!H70,'SPITALIZARE ZI'!H70,'CONSILIUL LOCAL'!H70,REZIDENTI!H70)</f>
        <v>1000</v>
      </c>
      <c r="I69" s="59">
        <f>SUM('Venituri proprii'!I71,ambulatoriu!I71,'Spital+Paraclinice'!I70,'SPITALIZARE ZI'!I70,'CONSILIUL LOCAL'!I70,REZIDENTI!I70)</f>
        <v>1000</v>
      </c>
    </row>
    <row r="70" spans="1:9" ht="15" customHeight="1">
      <c r="A70" s="54"/>
      <c r="B70" s="55" t="s">
        <v>102</v>
      </c>
      <c r="C70" s="55"/>
      <c r="D70" s="56" t="s">
        <v>162</v>
      </c>
      <c r="E70" s="57">
        <f>SUM(E71:E72)</f>
        <v>0</v>
      </c>
      <c r="F70" s="57">
        <f>SUM(F71:F72)</f>
        <v>0</v>
      </c>
      <c r="G70" s="57">
        <f>G71+G72</f>
        <v>0</v>
      </c>
      <c r="H70" s="57">
        <f>H71+H72</f>
        <v>0</v>
      </c>
      <c r="I70" s="57">
        <f>I71+I72</f>
        <v>0</v>
      </c>
    </row>
    <row r="71" spans="1:9" ht="15" customHeight="1">
      <c r="A71" s="54"/>
      <c r="B71" s="55"/>
      <c r="C71" s="58" t="s">
        <v>92</v>
      </c>
      <c r="D71" s="54" t="s">
        <v>163</v>
      </c>
      <c r="E71" s="59">
        <f aca="true" t="shared" si="3" ref="E71:E80">SUM(F71:I71)</f>
        <v>0</v>
      </c>
      <c r="F71" s="59">
        <f>SUM('Venituri proprii'!F73,ambulatoriu!F73,'Spital+Paraclinice'!F72,'SPITALIZARE ZI'!F72,'CONSILIUL LOCAL'!F72,REZIDENTI!F72)</f>
        <v>0</v>
      </c>
      <c r="G71" s="59">
        <f>SUM('Venituri proprii'!G73,ambulatoriu!G73,'Spital+Paraclinice'!G72,'SPITALIZARE ZI'!G72,'CONSILIUL LOCAL'!G72,REZIDENTI!G72)</f>
        <v>0</v>
      </c>
      <c r="H71" s="59">
        <f>SUM('Venituri proprii'!H73,ambulatoriu!H73,'Spital+Paraclinice'!H72,'SPITALIZARE ZI'!H72,'CONSILIUL LOCAL'!H72,REZIDENTI!H72)</f>
        <v>0</v>
      </c>
      <c r="I71" s="59">
        <f>SUM('Venituri proprii'!I73,ambulatoriu!I73,'Spital+Paraclinice'!I72,'SPITALIZARE ZI'!I72,'CONSILIUL LOCAL'!I72,REZIDENTI!I72)</f>
        <v>0</v>
      </c>
    </row>
    <row r="72" spans="1:9" ht="15" customHeight="1">
      <c r="A72" s="54"/>
      <c r="B72" s="55"/>
      <c r="C72" s="58" t="s">
        <v>94</v>
      </c>
      <c r="D72" s="54" t="s">
        <v>164</v>
      </c>
      <c r="E72" s="59">
        <f t="shared" si="3"/>
        <v>0</v>
      </c>
      <c r="F72" s="59">
        <f>SUM('Venituri proprii'!F74,ambulatoriu!F74,'Spital+Paraclinice'!F73,'SPITALIZARE ZI'!F73,'CONSILIUL LOCAL'!F73,REZIDENTI!F73)</f>
        <v>0</v>
      </c>
      <c r="G72" s="59">
        <f>SUM('Venituri proprii'!G74,ambulatoriu!G74,'Spital+Paraclinice'!G73,'SPITALIZARE ZI'!G73,'CONSILIUL LOCAL'!G73,REZIDENTI!G73)</f>
        <v>0</v>
      </c>
      <c r="H72" s="59">
        <f>SUM('Venituri proprii'!H74,ambulatoriu!H74,'Spital+Paraclinice'!H73,'SPITALIZARE ZI'!H73,'CONSILIUL LOCAL'!H73,REZIDENTI!H73)</f>
        <v>0</v>
      </c>
      <c r="I72" s="59">
        <f>SUM('Venituri proprii'!I74,ambulatoriu!I74,'Spital+Paraclinice'!I73,'SPITALIZARE ZI'!I73,'CONSILIUL LOCAL'!I73,REZIDENTI!I73)</f>
        <v>0</v>
      </c>
    </row>
    <row r="73" spans="1:9" ht="15" customHeight="1">
      <c r="A73" s="54"/>
      <c r="B73" s="55" t="s">
        <v>108</v>
      </c>
      <c r="C73" s="55"/>
      <c r="D73" s="56" t="s">
        <v>165</v>
      </c>
      <c r="E73" s="57">
        <f t="shared" si="3"/>
        <v>0</v>
      </c>
      <c r="F73" s="57">
        <f>SUM('Venituri proprii'!F75,ambulatoriu!F75,'Spital+Paraclinice'!F74,'CONSILIUL LOCAL'!F74,REZIDENTI!F74)</f>
        <v>0</v>
      </c>
      <c r="G73" s="57">
        <f>SUM('Venituri proprii'!G75,ambulatoriu!G75,'Spital+Paraclinice'!G74,'CONSILIUL LOCAL'!G74,REZIDENTI!G74)</f>
        <v>0</v>
      </c>
      <c r="H73" s="57">
        <f>SUM('Venituri proprii'!H75,ambulatoriu!H75,'Spital+Paraclinice'!H74,'CONSILIUL LOCAL'!H74,REZIDENTI!H74)</f>
        <v>0</v>
      </c>
      <c r="I73" s="57">
        <f>SUM('Venituri proprii'!I75,ambulatoriu!I75,'Spital+Paraclinice'!I74,'CONSILIUL LOCAL'!I74,REZIDENTI!I74)</f>
        <v>0</v>
      </c>
    </row>
    <row r="74" spans="1:9" ht="15" customHeight="1">
      <c r="A74" s="54"/>
      <c r="B74" s="55">
        <v>10</v>
      </c>
      <c r="C74" s="58"/>
      <c r="D74" s="74" t="s">
        <v>166</v>
      </c>
      <c r="E74" s="57">
        <f t="shared" si="3"/>
        <v>0</v>
      </c>
      <c r="F74" s="57">
        <f>SUM('Venituri proprii'!F76,ambulatoriu!F76,'Spital+Paraclinice'!F75,'CONSILIUL LOCAL'!F75,REZIDENTI!F75)</f>
        <v>0</v>
      </c>
      <c r="G74" s="57">
        <f>SUM('Venituri proprii'!G76,ambulatoriu!G76,'Spital+Paraclinice'!G75,'CONSILIUL LOCAL'!G75,REZIDENTI!G75)</f>
        <v>0</v>
      </c>
      <c r="H74" s="57">
        <f>SUM('Venituri proprii'!H76,ambulatoriu!H76,'Spital+Paraclinice'!H75,'CONSILIUL LOCAL'!H75,REZIDENTI!H75)</f>
        <v>0</v>
      </c>
      <c r="I74" s="57">
        <f>SUM('Venituri proprii'!I76,ambulatoriu!I76,'Spital+Paraclinice'!I75,'CONSILIUL LOCAL'!I75,REZIDENTI!I75)</f>
        <v>0</v>
      </c>
    </row>
    <row r="75" spans="1:9" ht="15" customHeight="1">
      <c r="A75" s="54"/>
      <c r="B75" s="55">
        <v>11</v>
      </c>
      <c r="C75" s="58"/>
      <c r="D75" s="56" t="s">
        <v>167</v>
      </c>
      <c r="E75" s="57">
        <f t="shared" si="3"/>
        <v>750</v>
      </c>
      <c r="F75" s="57">
        <f>SUM('Venituri proprii'!F77,ambulatoriu!F77,'Spital+Paraclinice'!F76,'CONSILIUL LOCAL'!F76,REZIDENTI!F76)</f>
        <v>250</v>
      </c>
      <c r="G75" s="57">
        <f>SUM('Venituri proprii'!G77,ambulatoriu!G77,'Spital+Paraclinice'!G76,'CONSILIUL LOCAL'!G76,REZIDENTI!G76)</f>
        <v>250</v>
      </c>
      <c r="H75" s="57">
        <f>SUM('Venituri proprii'!H77,ambulatoriu!H77,'Spital+Paraclinice'!H76,'CONSILIUL LOCAL'!H76,REZIDENTI!H76)</f>
        <v>250</v>
      </c>
      <c r="I75" s="57">
        <f>SUM('Venituri proprii'!I77,ambulatoriu!I77,'Spital+Paraclinice'!I76,'CONSILIUL LOCAL'!I76,REZIDENTI!I76)</f>
        <v>0</v>
      </c>
    </row>
    <row r="76" spans="1:9" ht="15" customHeight="1">
      <c r="A76" s="54"/>
      <c r="B76" s="55">
        <v>12</v>
      </c>
      <c r="C76" s="58"/>
      <c r="D76" s="56" t="s">
        <v>168</v>
      </c>
      <c r="E76" s="57">
        <f t="shared" si="3"/>
        <v>0</v>
      </c>
      <c r="F76" s="57">
        <f>SUM('Venituri proprii'!F78,ambulatoriu!F78,'Spital+Paraclinice'!F77,'CONSILIUL LOCAL'!F77,REZIDENTI!F77)</f>
        <v>0</v>
      </c>
      <c r="G76" s="57">
        <f>SUM('Venituri proprii'!G78,ambulatoriu!G78,'Spital+Paraclinice'!G77,'CONSILIUL LOCAL'!G77,REZIDENTI!G77)</f>
        <v>0</v>
      </c>
      <c r="H76" s="57">
        <f>SUM('Venituri proprii'!H78,ambulatoriu!H78,'Spital+Paraclinice'!H77,'CONSILIUL LOCAL'!H77,REZIDENTI!H77)</f>
        <v>0</v>
      </c>
      <c r="I76" s="57">
        <f>SUM('Venituri proprii'!I78,ambulatoriu!I78,'Spital+Paraclinice'!I77,'CONSILIUL LOCAL'!I77,REZIDENTI!I77)</f>
        <v>0</v>
      </c>
    </row>
    <row r="77" spans="1:9" ht="15" customHeight="1">
      <c r="A77" s="54"/>
      <c r="B77" s="55">
        <v>13</v>
      </c>
      <c r="C77" s="58"/>
      <c r="D77" s="56" t="s">
        <v>169</v>
      </c>
      <c r="E77" s="57">
        <f t="shared" si="3"/>
        <v>6000</v>
      </c>
      <c r="F77" s="57">
        <f>SUM('Venituri proprii'!F79,ambulatoriu!F79,'Spital+Paraclinice'!F78,'CONSILIUL LOCAL'!F78,REZIDENTI!F78)</f>
        <v>500</v>
      </c>
      <c r="G77" s="57">
        <f>SUM('Venituri proprii'!G79,ambulatoriu!G79,'Spital+Paraclinice'!G78,'CONSILIUL LOCAL'!G78,REZIDENTI!G78)</f>
        <v>2500</v>
      </c>
      <c r="H77" s="57">
        <f>SUM('Venituri proprii'!H79,ambulatoriu!H79,'Spital+Paraclinice'!H78,'CONSILIUL LOCAL'!H78,REZIDENTI!H78)</f>
        <v>2500</v>
      </c>
      <c r="I77" s="57">
        <f>SUM('Venituri proprii'!I79,ambulatoriu!I79,'Spital+Paraclinice'!I78,'CONSILIUL LOCAL'!I78,REZIDENTI!I78)</f>
        <v>500</v>
      </c>
    </row>
    <row r="78" spans="1:9" ht="15" customHeight="1">
      <c r="A78" s="54"/>
      <c r="B78" s="55">
        <v>14</v>
      </c>
      <c r="C78" s="58"/>
      <c r="D78" s="75" t="s">
        <v>170</v>
      </c>
      <c r="E78" s="57">
        <f t="shared" si="3"/>
        <v>2750</v>
      </c>
      <c r="F78" s="57">
        <f>SUM('Venituri proprii'!F80,ambulatoriu!F80,'Spital+Paraclinice'!F79,'CONSILIUL LOCAL'!F79,REZIDENTI!F79)</f>
        <v>750</v>
      </c>
      <c r="G78" s="57">
        <f>SUM('Venituri proprii'!G80,ambulatoriu!G80,'Spital+Paraclinice'!G79,'CONSILIUL LOCAL'!G79,REZIDENTI!G79)</f>
        <v>750</v>
      </c>
      <c r="H78" s="57">
        <f>SUM('Venituri proprii'!H80,ambulatoriu!H80,'Spital+Paraclinice'!H79,'CONSILIUL LOCAL'!H79,REZIDENTI!H79)</f>
        <v>750</v>
      </c>
      <c r="I78" s="57">
        <f>SUM('Venituri proprii'!I80,ambulatoriu!I80,'Spital+Paraclinice'!I79,'CONSILIUL LOCAL'!I79,REZIDENTI!I79)</f>
        <v>500</v>
      </c>
    </row>
    <row r="79" spans="1:9" ht="15" customHeight="1">
      <c r="A79" s="54"/>
      <c r="B79" s="76">
        <v>25</v>
      </c>
      <c r="C79" s="54"/>
      <c r="D79" s="77" t="s">
        <v>171</v>
      </c>
      <c r="E79" s="57">
        <f t="shared" si="3"/>
        <v>0</v>
      </c>
      <c r="F79" s="57">
        <f>SUM('Venituri proprii'!F81,ambulatoriu!F81,'Spital+Paraclinice'!F80,'CONSILIUL LOCAL'!F80,REZIDENTI!F80)</f>
        <v>0</v>
      </c>
      <c r="G79" s="57">
        <f>SUM('Venituri proprii'!G81,ambulatoriu!G81,'Spital+Paraclinice'!G80,'CONSILIUL LOCAL'!G80,REZIDENTI!G80)</f>
        <v>0</v>
      </c>
      <c r="H79" s="57">
        <f>SUM('Venituri proprii'!H81,ambulatoriu!H81,'Spital+Paraclinice'!H80,'CONSILIUL LOCAL'!H80,REZIDENTI!H80)</f>
        <v>0</v>
      </c>
      <c r="I79" s="57">
        <f>SUM('Venituri proprii'!I81,ambulatoriu!I81,'Spital+Paraclinice'!I80,'CONSILIUL LOCAL'!I80,REZIDENTI!I80)</f>
        <v>0</v>
      </c>
    </row>
    <row r="80" spans="1:9" ht="15" customHeight="1">
      <c r="A80" s="60"/>
      <c r="B80" s="61">
        <v>27</v>
      </c>
      <c r="C80" s="60"/>
      <c r="D80" s="78" t="s">
        <v>172</v>
      </c>
      <c r="E80" s="79">
        <f t="shared" si="3"/>
        <v>0</v>
      </c>
      <c r="F80" s="79">
        <f>SUM('Venituri proprii'!F82,ambulatoriu!F82,'Spital+Paraclinice'!F81,'CONSILIUL LOCAL'!F81,REZIDENTI!F81)</f>
        <v>0</v>
      </c>
      <c r="G80" s="79">
        <f>SUM('Venituri proprii'!G82,ambulatoriu!G82,'Spital+Paraclinice'!G81,'CONSILIUL LOCAL'!G81,REZIDENTI!G81)</f>
        <v>0</v>
      </c>
      <c r="H80" s="79">
        <f>SUM('Venituri proprii'!H82,ambulatoriu!H82,'Spital+Paraclinice'!H81,'CONSILIUL LOCAL'!H81,REZIDENTI!H81)</f>
        <v>0</v>
      </c>
      <c r="I80" s="79">
        <f>SUM('Venituri proprii'!I82,ambulatoriu!I82,'Spital+Paraclinice'!I81,'CONSILIUL LOCAL'!I81,REZIDENTI!I81)</f>
        <v>0</v>
      </c>
    </row>
    <row r="81" spans="1:9" ht="15" customHeight="1">
      <c r="A81" s="54"/>
      <c r="B81" s="76"/>
      <c r="C81" s="54"/>
      <c r="D81" s="80" t="s">
        <v>173</v>
      </c>
      <c r="E81" s="57">
        <f>SUM(E82:E92)</f>
        <v>0</v>
      </c>
      <c r="F81" s="57">
        <f>SUM(F82:F92)</f>
        <v>0</v>
      </c>
      <c r="G81" s="57">
        <f>SUM(G82:G92)</f>
        <v>0</v>
      </c>
      <c r="H81" s="57">
        <f>SUM(H82:H92)</f>
        <v>0</v>
      </c>
      <c r="I81" s="57">
        <f>SUM(I82:I92)</f>
        <v>0</v>
      </c>
    </row>
    <row r="82" spans="1:9" ht="15" customHeight="1">
      <c r="A82" s="54"/>
      <c r="B82" s="76"/>
      <c r="C82" s="54"/>
      <c r="D82" s="81" t="s">
        <v>174</v>
      </c>
      <c r="E82" s="59">
        <f aca="true" t="shared" si="4" ref="E82:E92">SUM(F82:I82)</f>
        <v>0</v>
      </c>
      <c r="F82" s="59">
        <f>SUM('Venituri proprii'!F84,ambulatoriu!F84,'Spital+Paraclinice'!F83,'SPITALIZARE ZI'!F83,'CONSILIUL LOCAL'!F83,REZIDENTI!F83)</f>
        <v>0</v>
      </c>
      <c r="G82" s="59">
        <f>SUM('Venituri proprii'!G84,ambulatoriu!G84,'Spital+Paraclinice'!G83,'SPITALIZARE ZI'!G83,'CONSILIUL LOCAL'!G83,REZIDENTI!G83)</f>
        <v>0</v>
      </c>
      <c r="H82" s="59">
        <f>SUM('Venituri proprii'!H84,ambulatoriu!H84,'Spital+Paraclinice'!H83,'SPITALIZARE ZI'!H83,'CONSILIUL LOCAL'!H83,REZIDENTI!H83)</f>
        <v>0</v>
      </c>
      <c r="I82" s="59">
        <f>SUM('Venituri proprii'!I84,ambulatoriu!I84,'Spital+Paraclinice'!I83,'SPITALIZARE ZI'!I83,'CONSILIUL LOCAL'!I83,REZIDENTI!I83)</f>
        <v>0</v>
      </c>
    </row>
    <row r="83" spans="1:9" ht="15" customHeight="1">
      <c r="A83" s="54"/>
      <c r="B83" s="76"/>
      <c r="C83" s="54"/>
      <c r="D83" s="82" t="s">
        <v>175</v>
      </c>
      <c r="E83" s="59">
        <f t="shared" si="4"/>
        <v>0</v>
      </c>
      <c r="F83" s="59">
        <f>SUM('Venituri proprii'!F85,ambulatoriu!F85,'Spital+Paraclinice'!F84,'SPITALIZARE ZI'!F84,'CONSILIUL LOCAL'!F84,REZIDENTI!F84)</f>
        <v>0</v>
      </c>
      <c r="G83" s="59">
        <f>SUM('Venituri proprii'!G85,ambulatoriu!G85,'Spital+Paraclinice'!G84,'SPITALIZARE ZI'!G84,'CONSILIUL LOCAL'!G84,REZIDENTI!G84)</f>
        <v>0</v>
      </c>
      <c r="H83" s="59">
        <f>SUM('Venituri proprii'!H85,ambulatoriu!H85,'Spital+Paraclinice'!H84,'SPITALIZARE ZI'!H84,'CONSILIUL LOCAL'!H84,REZIDENTI!H84)</f>
        <v>0</v>
      </c>
      <c r="I83" s="59">
        <f>SUM('Venituri proprii'!I85,ambulatoriu!I85,'Spital+Paraclinice'!I84,'SPITALIZARE ZI'!I84,'CONSILIUL LOCAL'!I84,REZIDENTI!I84)</f>
        <v>0</v>
      </c>
    </row>
    <row r="84" spans="1:9" ht="15" customHeight="1">
      <c r="A84" s="54"/>
      <c r="B84" s="76"/>
      <c r="C84" s="54"/>
      <c r="D84" s="82" t="s">
        <v>176</v>
      </c>
      <c r="E84" s="59">
        <f t="shared" si="4"/>
        <v>0</v>
      </c>
      <c r="F84" s="59">
        <f>SUM('Venituri proprii'!F86,ambulatoriu!F86,'Spital+Paraclinice'!F85,'SPITALIZARE ZI'!F85,'CONSILIUL LOCAL'!F85,REZIDENTI!F85)</f>
        <v>0</v>
      </c>
      <c r="G84" s="59">
        <f>SUM('Venituri proprii'!G86,ambulatoriu!G86,'Spital+Paraclinice'!G85,'SPITALIZARE ZI'!G85,'CONSILIUL LOCAL'!G85,REZIDENTI!G85)</f>
        <v>0</v>
      </c>
      <c r="H84" s="59">
        <f>SUM('Venituri proprii'!H86,ambulatoriu!H86,'Spital+Paraclinice'!H85,'SPITALIZARE ZI'!H85,'CONSILIUL LOCAL'!H85,REZIDENTI!H85)</f>
        <v>0</v>
      </c>
      <c r="I84" s="59">
        <f>SUM('Venituri proprii'!I86,ambulatoriu!I86,'Spital+Paraclinice'!I85,'SPITALIZARE ZI'!I85,'CONSILIUL LOCAL'!I85,REZIDENTI!I85)</f>
        <v>0</v>
      </c>
    </row>
    <row r="85" spans="1:9" ht="15" customHeight="1">
      <c r="A85" s="54"/>
      <c r="B85" s="76"/>
      <c r="C85" s="54"/>
      <c r="D85" s="82" t="s">
        <v>177</v>
      </c>
      <c r="E85" s="59">
        <f t="shared" si="4"/>
        <v>0</v>
      </c>
      <c r="F85" s="59">
        <f>SUM('Venituri proprii'!F87,ambulatoriu!F87,'Spital+Paraclinice'!F86,'SPITALIZARE ZI'!F86,'CONSILIUL LOCAL'!F86,REZIDENTI!F86)</f>
        <v>0</v>
      </c>
      <c r="G85" s="59">
        <f>SUM('Venituri proprii'!G87,ambulatoriu!G87,'Spital+Paraclinice'!G86,'SPITALIZARE ZI'!G86,'CONSILIUL LOCAL'!G86,REZIDENTI!G86)</f>
        <v>0</v>
      </c>
      <c r="H85" s="59">
        <f>SUM('Venituri proprii'!H87,ambulatoriu!H87,'Spital+Paraclinice'!H86,'SPITALIZARE ZI'!H86,'CONSILIUL LOCAL'!H86,REZIDENTI!H86)</f>
        <v>0</v>
      </c>
      <c r="I85" s="59">
        <f>SUM('Venituri proprii'!I87,ambulatoriu!I87,'Spital+Paraclinice'!I86,'SPITALIZARE ZI'!I86,'CONSILIUL LOCAL'!I86,REZIDENTI!I86)</f>
        <v>0</v>
      </c>
    </row>
    <row r="86" spans="1:9" ht="15" customHeight="1">
      <c r="A86" s="54"/>
      <c r="B86" s="76"/>
      <c r="C86" s="54"/>
      <c r="D86" s="82" t="s">
        <v>178</v>
      </c>
      <c r="E86" s="59">
        <f t="shared" si="4"/>
        <v>0</v>
      </c>
      <c r="F86" s="59">
        <f>SUM('Venituri proprii'!F88,ambulatoriu!F88,'Spital+Paraclinice'!F87,'SPITALIZARE ZI'!F87,'CONSILIUL LOCAL'!F87,REZIDENTI!F87)</f>
        <v>0</v>
      </c>
      <c r="G86" s="59">
        <f>SUM('Venituri proprii'!G88,ambulatoriu!G88,'Spital+Paraclinice'!G87,'SPITALIZARE ZI'!G87,'CONSILIUL LOCAL'!G87,REZIDENTI!G87)</f>
        <v>0</v>
      </c>
      <c r="H86" s="59">
        <f>SUM('Venituri proprii'!H88,ambulatoriu!H88,'Spital+Paraclinice'!H87,'SPITALIZARE ZI'!H87,'CONSILIUL LOCAL'!H87,REZIDENTI!H87)</f>
        <v>0</v>
      </c>
      <c r="I86" s="59">
        <f>SUM('Venituri proprii'!I88,ambulatoriu!I88,'Spital+Paraclinice'!I87,'SPITALIZARE ZI'!I87,'CONSILIUL LOCAL'!I87,REZIDENTI!I87)</f>
        <v>0</v>
      </c>
    </row>
    <row r="87" spans="1:9" ht="15" customHeight="1">
      <c r="A87" s="54"/>
      <c r="B87" s="76"/>
      <c r="C87" s="54"/>
      <c r="D87" s="82" t="s">
        <v>179</v>
      </c>
      <c r="E87" s="59">
        <f t="shared" si="4"/>
        <v>0</v>
      </c>
      <c r="F87" s="59">
        <f>SUM('Venituri proprii'!F89,ambulatoriu!F89,'Spital+Paraclinice'!F88,'SPITALIZARE ZI'!F88,'CONSILIUL LOCAL'!F88,REZIDENTI!F88)</f>
        <v>0</v>
      </c>
      <c r="G87" s="59">
        <f>SUM('Venituri proprii'!G89,ambulatoriu!G89,'Spital+Paraclinice'!G88,'SPITALIZARE ZI'!G88,'CONSILIUL LOCAL'!G88,REZIDENTI!G88)</f>
        <v>0</v>
      </c>
      <c r="H87" s="59">
        <f>SUM('Venituri proprii'!H89,ambulatoriu!H89,'Spital+Paraclinice'!H88,'SPITALIZARE ZI'!H88,'CONSILIUL LOCAL'!H88,REZIDENTI!H88)</f>
        <v>0</v>
      </c>
      <c r="I87" s="59">
        <f>SUM('Venituri proprii'!I89,ambulatoriu!I89,'Spital+Paraclinice'!I88,'SPITALIZARE ZI'!I88,'CONSILIUL LOCAL'!I88,REZIDENTI!I88)</f>
        <v>0</v>
      </c>
    </row>
    <row r="88" spans="1:9" ht="15" customHeight="1">
      <c r="A88" s="54"/>
      <c r="B88" s="76"/>
      <c r="C88" s="54"/>
      <c r="D88" s="82" t="s">
        <v>180</v>
      </c>
      <c r="E88" s="59">
        <f t="shared" si="4"/>
        <v>0</v>
      </c>
      <c r="F88" s="59">
        <f>SUM('Venituri proprii'!F90,ambulatoriu!F90,'Spital+Paraclinice'!F89,'SPITALIZARE ZI'!F89,'CONSILIUL LOCAL'!F89,REZIDENTI!F89)</f>
        <v>0</v>
      </c>
      <c r="G88" s="59">
        <f>SUM('Venituri proprii'!G90,ambulatoriu!G90,'Spital+Paraclinice'!G89,'SPITALIZARE ZI'!G89,'CONSILIUL LOCAL'!G89,REZIDENTI!G89)</f>
        <v>0</v>
      </c>
      <c r="H88" s="59">
        <f>SUM('Venituri proprii'!H90,ambulatoriu!H90,'Spital+Paraclinice'!H89,'SPITALIZARE ZI'!H89,'CONSILIUL LOCAL'!H89,REZIDENTI!H89)</f>
        <v>0</v>
      </c>
      <c r="I88" s="59">
        <f>SUM('Venituri proprii'!I90,ambulatoriu!I90,'Spital+Paraclinice'!I89,'SPITALIZARE ZI'!I89,'CONSILIUL LOCAL'!I89,REZIDENTI!I89)</f>
        <v>0</v>
      </c>
    </row>
    <row r="89" spans="1:9" ht="15" customHeight="1">
      <c r="A89" s="66"/>
      <c r="B89" s="83"/>
      <c r="C89" s="66"/>
      <c r="D89" s="82" t="s">
        <v>181</v>
      </c>
      <c r="E89" s="59">
        <f t="shared" si="4"/>
        <v>0</v>
      </c>
      <c r="F89" s="59">
        <f>SUM('Venituri proprii'!F91,ambulatoriu!F91,'Spital+Paraclinice'!F90,'SPITALIZARE ZI'!F90,'CONSILIUL LOCAL'!F90,REZIDENTI!F90)</f>
        <v>0</v>
      </c>
      <c r="G89" s="59">
        <f>SUM('Venituri proprii'!G91,ambulatoriu!G91,'Spital+Paraclinice'!G90,'SPITALIZARE ZI'!G90,'CONSILIUL LOCAL'!G90,REZIDENTI!G90)</f>
        <v>0</v>
      </c>
      <c r="H89" s="59">
        <f>SUM('Venituri proprii'!H91,ambulatoriu!H91,'Spital+Paraclinice'!H90,'SPITALIZARE ZI'!H90,'CONSILIUL LOCAL'!H90,REZIDENTI!H90)</f>
        <v>0</v>
      </c>
      <c r="I89" s="59">
        <f>SUM('Venituri proprii'!I91,ambulatoriu!I91,'Spital+Paraclinice'!I90,'SPITALIZARE ZI'!I90,'CONSILIUL LOCAL'!I90,REZIDENTI!I90)</f>
        <v>0</v>
      </c>
    </row>
    <row r="90" spans="1:9" ht="15" customHeight="1">
      <c r="A90" s="66"/>
      <c r="B90" s="83"/>
      <c r="C90" s="66"/>
      <c r="D90" s="85" t="s">
        <v>182</v>
      </c>
      <c r="E90" s="59">
        <f t="shared" si="4"/>
        <v>0</v>
      </c>
      <c r="F90" s="59">
        <f>SUM('Venituri proprii'!F92,ambulatoriu!F92,'Spital+Paraclinice'!F91,'SPITALIZARE ZI'!F91,'CONSILIUL LOCAL'!F91,REZIDENTI!F91)</f>
        <v>0</v>
      </c>
      <c r="G90" s="59">
        <f>SUM('Venituri proprii'!G92,ambulatoriu!G92,'Spital+Paraclinice'!G91,'SPITALIZARE ZI'!G91,'CONSILIUL LOCAL'!G91,REZIDENTI!G91)</f>
        <v>0</v>
      </c>
      <c r="H90" s="59">
        <f>SUM('Venituri proprii'!H92,ambulatoriu!H92,'Spital+Paraclinice'!H91,'SPITALIZARE ZI'!H91,'CONSILIUL LOCAL'!H91,REZIDENTI!H91)</f>
        <v>0</v>
      </c>
      <c r="I90" s="59">
        <f>SUM('Venituri proprii'!I92,ambulatoriu!I92,'Spital+Paraclinice'!I91,'SPITALIZARE ZI'!I91,'CONSILIUL LOCAL'!I91,REZIDENTI!I91)</f>
        <v>0</v>
      </c>
    </row>
    <row r="91" spans="1:9" ht="15" customHeight="1">
      <c r="A91" s="66"/>
      <c r="B91" s="83"/>
      <c r="C91" s="66"/>
      <c r="D91" s="85" t="s">
        <v>183</v>
      </c>
      <c r="E91" s="59">
        <f t="shared" si="4"/>
        <v>0</v>
      </c>
      <c r="F91" s="59">
        <f>SUM('Venituri proprii'!F93,ambulatoriu!F93,'Spital+Paraclinice'!F92,'SPITALIZARE ZI'!F92,'CONSILIUL LOCAL'!F92,REZIDENTI!F92)</f>
        <v>0</v>
      </c>
      <c r="G91" s="59">
        <f>SUM('Venituri proprii'!G93,ambulatoriu!G93,'Spital+Paraclinice'!G92,'SPITALIZARE ZI'!G92,'CONSILIUL LOCAL'!G92,REZIDENTI!G92)</f>
        <v>0</v>
      </c>
      <c r="H91" s="59">
        <f>SUM('Venituri proprii'!H93,ambulatoriu!H93,'Spital+Paraclinice'!H92,'SPITALIZARE ZI'!H92,'CONSILIUL LOCAL'!H92,REZIDENTI!H92)</f>
        <v>0</v>
      </c>
      <c r="I91" s="59">
        <f>SUM('Venituri proprii'!I93,ambulatoriu!I93,'Spital+Paraclinice'!I92,'SPITALIZARE ZI'!I92,'CONSILIUL LOCAL'!I92,REZIDENTI!I92)</f>
        <v>0</v>
      </c>
    </row>
    <row r="92" spans="1:9" ht="15" customHeight="1">
      <c r="A92" s="86"/>
      <c r="B92" s="87"/>
      <c r="C92" s="86"/>
      <c r="D92" s="88" t="s">
        <v>184</v>
      </c>
      <c r="E92" s="63">
        <f t="shared" si="4"/>
        <v>0</v>
      </c>
      <c r="F92" s="59">
        <f>SUM('Venituri proprii'!F94,ambulatoriu!F94,'Spital+Paraclinice'!F93,'SPITALIZARE ZI'!F93,'CONSILIUL LOCAL'!F93,REZIDENTI!F93)</f>
        <v>0</v>
      </c>
      <c r="G92" s="59">
        <f>SUM('Venituri proprii'!G94,ambulatoriu!G94,'Spital+Paraclinice'!G93,'SPITALIZARE ZI'!G93,'CONSILIUL LOCAL'!G93,REZIDENTI!G93)</f>
        <v>0</v>
      </c>
      <c r="H92" s="59">
        <f>SUM('Venituri proprii'!H94,ambulatoriu!H94,'Spital+Paraclinice'!H93,'SPITALIZARE ZI'!H93,'CONSILIUL LOCAL'!H93,REZIDENTI!H93)</f>
        <v>0</v>
      </c>
      <c r="I92" s="59">
        <f>SUM('Venituri proprii'!I94,ambulatoriu!I94,'Spital+Paraclinice'!I93,'SPITALIZARE ZI'!I93,'CONSILIUL LOCAL'!I93,REZIDENTI!I93)</f>
        <v>0</v>
      </c>
    </row>
    <row r="93" spans="1:9" ht="15" customHeight="1">
      <c r="A93" s="54"/>
      <c r="B93" s="76">
        <v>30</v>
      </c>
      <c r="C93" s="54"/>
      <c r="D93" s="80" t="s">
        <v>77</v>
      </c>
      <c r="E93" s="57">
        <f>SUM(E94:E98)</f>
        <v>6000</v>
      </c>
      <c r="F93" s="57">
        <f>SUM(F94:F98)</f>
        <v>2500</v>
      </c>
      <c r="G93" s="57">
        <f>SUM(G94:G98)</f>
        <v>1500</v>
      </c>
      <c r="H93" s="57">
        <f>SUM(H94:H98)</f>
        <v>1500</v>
      </c>
      <c r="I93" s="57">
        <f>SUM(I94:I98)</f>
        <v>500</v>
      </c>
    </row>
    <row r="94" spans="1:9" ht="15" customHeight="1">
      <c r="A94" s="60"/>
      <c r="B94" s="61"/>
      <c r="C94" s="62" t="s">
        <v>92</v>
      </c>
      <c r="D94" s="60" t="s">
        <v>185</v>
      </c>
      <c r="E94" s="63">
        <f>SUM(F94:I94)</f>
        <v>0</v>
      </c>
      <c r="F94" s="63">
        <f>SUM('Venituri proprii'!F96,ambulatoriu!F96,'Spital+Paraclinice'!F95,'SPITALIZARE ZI'!F95,'CONSILIUL LOCAL'!F95,REZIDENTI!F95)</f>
        <v>0</v>
      </c>
      <c r="G94" s="63">
        <f>SUM('Venituri proprii'!G96,ambulatoriu!G96,'Spital+Paraclinice'!G95,'SPITALIZARE ZI'!G95,'CONSILIUL LOCAL'!G95,REZIDENTI!G95)</f>
        <v>0</v>
      </c>
      <c r="H94" s="63">
        <f>SUM('Venituri proprii'!H96,ambulatoriu!H96,'Spital+Paraclinice'!H95,'SPITALIZARE ZI'!H95,'CONSILIUL LOCAL'!H95,REZIDENTI!H95)</f>
        <v>0</v>
      </c>
      <c r="I94" s="63">
        <f>SUM('Venituri proprii'!I96,ambulatoriu!I96,'Spital+Paraclinice'!I95,'SPITALIZARE ZI'!I95,'CONSILIUL LOCAL'!I95,REZIDENTI!I95)</f>
        <v>0</v>
      </c>
    </row>
    <row r="95" spans="1:9" ht="15" customHeight="1">
      <c r="A95" s="54"/>
      <c r="B95" s="76"/>
      <c r="C95" s="58" t="s">
        <v>96</v>
      </c>
      <c r="D95" s="68" t="s">
        <v>186</v>
      </c>
      <c r="E95" s="59">
        <f>SUM(F95:I95)</f>
        <v>0</v>
      </c>
      <c r="F95" s="63">
        <f>SUM('Venituri proprii'!F97,ambulatoriu!F97,'Spital+Paraclinice'!F96,'SPITALIZARE ZI'!F96,'CONSILIUL LOCAL'!F96,REZIDENTI!F96)</f>
        <v>0</v>
      </c>
      <c r="G95" s="63">
        <f>SUM('Venituri proprii'!G97,ambulatoriu!G97,'Spital+Paraclinice'!G96,'SPITALIZARE ZI'!G96,'CONSILIUL LOCAL'!G96,REZIDENTI!G96)</f>
        <v>0</v>
      </c>
      <c r="H95" s="63">
        <f>SUM('Venituri proprii'!H97,ambulatoriu!H97,'Spital+Paraclinice'!H96,'SPITALIZARE ZI'!H96,'CONSILIUL LOCAL'!H96,REZIDENTI!H96)</f>
        <v>0</v>
      </c>
      <c r="I95" s="63">
        <f>SUM('Venituri proprii'!I97,ambulatoriu!I97,'Spital+Paraclinice'!I96,'SPITALIZARE ZI'!I96,'CONSILIUL LOCAL'!I96,REZIDENTI!I96)</f>
        <v>0</v>
      </c>
    </row>
    <row r="96" spans="1:9" ht="15" customHeight="1">
      <c r="A96" s="54"/>
      <c r="B96" s="54"/>
      <c r="C96" s="58" t="s">
        <v>98</v>
      </c>
      <c r="D96" s="68" t="s">
        <v>187</v>
      </c>
      <c r="E96" s="59">
        <f>SUM(F96:I96)</f>
        <v>0</v>
      </c>
      <c r="F96" s="63">
        <f>SUM('Venituri proprii'!F98,ambulatoriu!F98,'Spital+Paraclinice'!F97,'SPITALIZARE ZI'!F97,'CONSILIUL LOCAL'!F97,REZIDENTI!F97)</f>
        <v>0</v>
      </c>
      <c r="G96" s="63">
        <f>SUM('Venituri proprii'!G98,ambulatoriu!G98,'Spital+Paraclinice'!G97,'SPITALIZARE ZI'!G97,'CONSILIUL LOCAL'!G97,REZIDENTI!G97)</f>
        <v>0</v>
      </c>
      <c r="H96" s="63">
        <f>SUM('Venituri proprii'!H98,ambulatoriu!H98,'Spital+Paraclinice'!H97,'SPITALIZARE ZI'!H97,'CONSILIUL LOCAL'!H97,REZIDENTI!H97)</f>
        <v>0</v>
      </c>
      <c r="I96" s="63">
        <f>SUM('Venituri proprii'!I98,ambulatoriu!I98,'Spital+Paraclinice'!I97,'SPITALIZARE ZI'!I97,'CONSILIUL LOCAL'!I97,REZIDENTI!I97)</f>
        <v>0</v>
      </c>
    </row>
    <row r="97" spans="1:9" ht="15" customHeight="1">
      <c r="A97" s="54"/>
      <c r="B97" s="54"/>
      <c r="C97" s="58" t="s">
        <v>108</v>
      </c>
      <c r="D97" s="68" t="s">
        <v>188</v>
      </c>
      <c r="E97" s="59">
        <f>SUM(F97:I97)</f>
        <v>0</v>
      </c>
      <c r="F97" s="63">
        <f>SUM('Venituri proprii'!F99,ambulatoriu!F99,'Spital+Paraclinice'!F98,'SPITALIZARE ZI'!F98,'CONSILIUL LOCAL'!F98,REZIDENTI!F98)</f>
        <v>0</v>
      </c>
      <c r="G97" s="63">
        <f>SUM('Venituri proprii'!G99,ambulatoriu!G99,'Spital+Paraclinice'!G98,'SPITALIZARE ZI'!G98,'CONSILIUL LOCAL'!G98,REZIDENTI!G98)</f>
        <v>0</v>
      </c>
      <c r="H97" s="63">
        <f>SUM('Venituri proprii'!H99,ambulatoriu!H99,'Spital+Paraclinice'!H98,'SPITALIZARE ZI'!H98,'CONSILIUL LOCAL'!H98,REZIDENTI!H98)</f>
        <v>0</v>
      </c>
      <c r="I97" s="63">
        <f>SUM('Venituri proprii'!I99,ambulatoriu!I99,'Spital+Paraclinice'!I98,'SPITALIZARE ZI'!I98,'CONSILIUL LOCAL'!I98,REZIDENTI!I98)</f>
        <v>0</v>
      </c>
    </row>
    <row r="98" spans="1:9" ht="15" customHeight="1">
      <c r="A98" s="54"/>
      <c r="B98" s="54"/>
      <c r="C98" s="54">
        <v>30</v>
      </c>
      <c r="D98" s="68" t="s">
        <v>189</v>
      </c>
      <c r="E98" s="59">
        <f>SUM(F98:I98)</f>
        <v>6000</v>
      </c>
      <c r="F98" s="63">
        <f>SUM('Venituri proprii'!F100,ambulatoriu!F100,'Spital+Paraclinice'!F99,'SPITALIZARE ZI'!F99,'CONSILIUL LOCAL'!F99,REZIDENTI!F99)</f>
        <v>2500</v>
      </c>
      <c r="G98" s="63">
        <f>SUM('Venituri proprii'!G100,ambulatoriu!G100,'Spital+Paraclinice'!G99,'SPITALIZARE ZI'!G99,'CONSILIUL LOCAL'!G99,REZIDENTI!G99)</f>
        <v>1500</v>
      </c>
      <c r="H98" s="63">
        <f>SUM('Venituri proprii'!H100,ambulatoriu!H100,'Spital+Paraclinice'!H99,'SPITALIZARE ZI'!H99,'CONSILIUL LOCAL'!H99,REZIDENTI!H99)</f>
        <v>1500</v>
      </c>
      <c r="I98" s="63">
        <f>SUM('Venituri proprii'!I100,ambulatoriu!I100,'Spital+Paraclinice'!I99,'SPITALIZARE ZI'!I99,'CONSILIUL LOCAL'!I99,REZIDENTI!I99)</f>
        <v>500</v>
      </c>
    </row>
    <row r="99" spans="1:9" ht="15" customHeight="1">
      <c r="A99" s="56">
        <v>70</v>
      </c>
      <c r="B99" s="54"/>
      <c r="C99" s="54"/>
      <c r="D99" s="80" t="s">
        <v>190</v>
      </c>
      <c r="E99" s="57">
        <f aca="true" t="shared" si="5" ref="E99:I100">SUM(E100)</f>
        <v>36000</v>
      </c>
      <c r="F99" s="57">
        <f t="shared" si="5"/>
        <v>9000</v>
      </c>
      <c r="G99" s="57">
        <f t="shared" si="5"/>
        <v>9000</v>
      </c>
      <c r="H99" s="57">
        <f t="shared" si="5"/>
        <v>9000</v>
      </c>
      <c r="I99" s="57">
        <f t="shared" si="5"/>
        <v>9000</v>
      </c>
    </row>
    <row r="100" spans="1:9" ht="15" customHeight="1">
      <c r="A100" s="56">
        <v>71</v>
      </c>
      <c r="B100" s="54"/>
      <c r="C100" s="54"/>
      <c r="D100" s="56" t="s">
        <v>191</v>
      </c>
      <c r="E100" s="57">
        <f t="shared" si="5"/>
        <v>36000</v>
      </c>
      <c r="F100" s="57">
        <f t="shared" si="5"/>
        <v>9000</v>
      </c>
      <c r="G100" s="57">
        <f t="shared" si="5"/>
        <v>9000</v>
      </c>
      <c r="H100" s="57">
        <f t="shared" si="5"/>
        <v>9000</v>
      </c>
      <c r="I100" s="57">
        <f t="shared" si="5"/>
        <v>9000</v>
      </c>
    </row>
    <row r="101" spans="1:9" ht="15" customHeight="1">
      <c r="A101" s="54"/>
      <c r="B101" s="55" t="s">
        <v>92</v>
      </c>
      <c r="C101" s="58"/>
      <c r="D101" s="80" t="s">
        <v>192</v>
      </c>
      <c r="E101" s="57">
        <f>SUM(E102:E105)</f>
        <v>36000</v>
      </c>
      <c r="F101" s="57">
        <f>SUM(F102:F105)</f>
        <v>9000</v>
      </c>
      <c r="G101" s="57">
        <f>SUM(G102:G105)</f>
        <v>9000</v>
      </c>
      <c r="H101" s="57">
        <f>SUM(H102:H105)</f>
        <v>9000</v>
      </c>
      <c r="I101" s="57">
        <f>SUM(I102:I105)</f>
        <v>9000</v>
      </c>
    </row>
    <row r="102" spans="1:9" ht="15" customHeight="1">
      <c r="A102" s="54"/>
      <c r="B102" s="54"/>
      <c r="C102" s="58" t="s">
        <v>92</v>
      </c>
      <c r="D102" s="68" t="s">
        <v>193</v>
      </c>
      <c r="E102" s="59">
        <f>SUM(F102:I102)</f>
        <v>0</v>
      </c>
      <c r="F102" s="59">
        <f>SUM('Venituri proprii'!F104,ambulatoriu!F104,'Spital+Paraclinice'!F103,'SPITALIZARE ZI'!F103,'CONSILIUL LOCAL'!F103,REZIDENTI!F103)</f>
        <v>0</v>
      </c>
      <c r="G102" s="59">
        <f>SUM('Venituri proprii'!G104,ambulatoriu!G104,'Spital+Paraclinice'!G103,'SPITALIZARE ZI'!G103,'CONSILIUL LOCAL'!G103,REZIDENTI!G103)</f>
        <v>0</v>
      </c>
      <c r="H102" s="59">
        <f>SUM('Venituri proprii'!H104,ambulatoriu!H104,'Spital+Paraclinice'!H103,'SPITALIZARE ZI'!H103,'CONSILIUL LOCAL'!H103,REZIDENTI!H103)</f>
        <v>0</v>
      </c>
      <c r="I102" s="59">
        <f>SUM('Venituri proprii'!I104,ambulatoriu!I104,'Spital+Paraclinice'!I103,'SPITALIZARE ZI'!I103,'CONSILIUL LOCAL'!I103,REZIDENTI!I103)</f>
        <v>0</v>
      </c>
    </row>
    <row r="103" spans="1:9" ht="15" customHeight="1">
      <c r="A103" s="54"/>
      <c r="B103" s="54"/>
      <c r="C103" s="58" t="s">
        <v>94</v>
      </c>
      <c r="D103" s="68" t="s">
        <v>194</v>
      </c>
      <c r="E103" s="59"/>
      <c r="F103" s="59">
        <f>SUM('Venituri proprii'!F105,ambulatoriu!F105,'Spital+Paraclinice'!F104,'SPITALIZARE ZI'!F104,'CONSILIUL LOCAL'!F104,REZIDENTI!F104)</f>
        <v>0</v>
      </c>
      <c r="G103" s="59">
        <f>SUM('Venituri proprii'!G105,ambulatoriu!G105,'Spital+Paraclinice'!G104,'SPITALIZARE ZI'!G104,'CONSILIUL LOCAL'!G104,REZIDENTI!G104)</f>
        <v>0</v>
      </c>
      <c r="H103" s="59">
        <f>SUM('Venituri proprii'!H105,ambulatoriu!H105,'Spital+Paraclinice'!H104,'SPITALIZARE ZI'!H104,'CONSILIUL LOCAL'!H104,REZIDENTI!H104)</f>
        <v>0</v>
      </c>
      <c r="I103" s="59">
        <f>SUM('Venituri proprii'!I105,ambulatoriu!I105,'Spital+Paraclinice'!I104,'SPITALIZARE ZI'!I104,'CONSILIUL LOCAL'!I104,REZIDENTI!I104)</f>
        <v>0</v>
      </c>
    </row>
    <row r="104" spans="1:9" ht="15" customHeight="1">
      <c r="A104" s="54"/>
      <c r="B104" s="54"/>
      <c r="C104" s="58" t="s">
        <v>96</v>
      </c>
      <c r="D104" s="68" t="s">
        <v>195</v>
      </c>
      <c r="E104" s="59">
        <f>SUM(F104:I104)</f>
        <v>0</v>
      </c>
      <c r="F104" s="59">
        <f>SUM('Venituri proprii'!F106,ambulatoriu!F106,'Spital+Paraclinice'!F105,'SPITALIZARE ZI'!F105,'CONSILIUL LOCAL'!F105,REZIDENTI!F105)</f>
        <v>0</v>
      </c>
      <c r="G104" s="59">
        <f>SUM('Venituri proprii'!G106,ambulatoriu!G106,'Spital+Paraclinice'!G105,'SPITALIZARE ZI'!G105,'CONSILIUL LOCAL'!G105,REZIDENTI!G105)</f>
        <v>0</v>
      </c>
      <c r="H104" s="59">
        <f>SUM('Venituri proprii'!H106,ambulatoriu!H106,'Spital+Paraclinice'!H105,'SPITALIZARE ZI'!H105,'CONSILIUL LOCAL'!H105,REZIDENTI!H105)</f>
        <v>0</v>
      </c>
      <c r="I104" s="59">
        <f>SUM('Venituri proprii'!I106,ambulatoriu!I106,'Spital+Paraclinice'!I105,'SPITALIZARE ZI'!I105,'CONSILIUL LOCAL'!I105,REZIDENTI!I105)</f>
        <v>0</v>
      </c>
    </row>
    <row r="105" spans="1:9" ht="15" customHeight="1">
      <c r="A105" s="54"/>
      <c r="B105" s="54"/>
      <c r="C105" s="58" t="s">
        <v>196</v>
      </c>
      <c r="D105" s="68" t="s">
        <v>197</v>
      </c>
      <c r="E105" s="59">
        <f>SUM(F105:I105)</f>
        <v>36000</v>
      </c>
      <c r="F105" s="59">
        <f>SUM('Venituri proprii'!F107,ambulatoriu!F107,'Spital+Paraclinice'!F106,'SPITALIZARE ZI'!F106,'CONSILIUL LOCAL'!F106,REZIDENTI!F106)</f>
        <v>9000</v>
      </c>
      <c r="G105" s="59">
        <f>SUM('Venituri proprii'!G107,ambulatoriu!G107,'Spital+Paraclinice'!G106,'SPITALIZARE ZI'!G106,'CONSILIUL LOCAL'!G106,REZIDENTI!G106)</f>
        <v>9000</v>
      </c>
      <c r="H105" s="59">
        <f>SUM('Venituri proprii'!H107,ambulatoriu!H107,'Spital+Paraclinice'!H106,'SPITALIZARE ZI'!H106,'CONSILIUL LOCAL'!H106,REZIDENTI!H106)</f>
        <v>9000</v>
      </c>
      <c r="I105" s="59">
        <f>SUM('Venituri proprii'!I107,ambulatoriu!I107,'Spital+Paraclinice'!I106,'SPITALIZARE ZI'!I106,'CONSILIUL LOCAL'!I106,REZIDENTI!I106)</f>
        <v>9000</v>
      </c>
    </row>
    <row r="107" spans="4:7" s="6" customFormat="1" ht="12.75">
      <c r="D107" s="117" t="s">
        <v>198</v>
      </c>
      <c r="G107" s="6" t="s">
        <v>227</v>
      </c>
    </row>
    <row r="108" spans="4:7" s="6" customFormat="1" ht="12.75">
      <c r="D108" s="117" t="s">
        <v>228</v>
      </c>
      <c r="G108" s="6" t="s">
        <v>201</v>
      </c>
    </row>
  </sheetData>
  <sheetProtection selectLockedCells="1" selectUnlockedCells="1"/>
  <mergeCells count="5">
    <mergeCell ref="D7:H7"/>
    <mergeCell ref="H1:I1"/>
    <mergeCell ref="A2:E2"/>
    <mergeCell ref="G2:I2"/>
    <mergeCell ref="D6:H6"/>
  </mergeCells>
  <printOptions/>
  <pageMargins left="0.5513888888888889" right="0.15763888888888888" top="0.2701388888888889" bottom="0.4902777777777778" header="0.5118055555555555" footer="0.25"/>
  <pageSetup horizontalDpi="300" verticalDpi="300" orientation="portrait" paperSize="9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2012-03-30T07:31:05Z</cp:lastPrinted>
  <dcterms:modified xsi:type="dcterms:W3CDTF">2012-03-30T07:33:26Z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